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CURE\Bid Archive\2200-2299\2200 Light Duty Contract\2021 Pending\"/>
    </mc:Choice>
  </mc:AlternateContent>
  <bookViews>
    <workbookView xWindow="0" yWindow="0" windowWidth="23040" windowHeight="9405"/>
  </bookViews>
  <sheets>
    <sheet name="177CC" sheetId="1" r:id="rId1"/>
  </sheets>
  <definedNames>
    <definedName name="_xlnm.Print_Area" localSheetId="0">'177CC'!$A$1:$J$54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31" i="1" l="1"/>
  <c r="I32" i="1"/>
  <c r="I33" i="1"/>
  <c r="I34" i="1"/>
  <c r="I35" i="1"/>
  <c r="I36" i="1"/>
  <c r="I37" i="1"/>
  <c r="I38" i="1"/>
  <c r="I39" i="1"/>
  <c r="I40" i="1"/>
  <c r="I30" i="1"/>
  <c r="I25" i="1"/>
  <c r="G31" i="1"/>
  <c r="G32" i="1"/>
  <c r="G33" i="1"/>
  <c r="G34" i="1"/>
  <c r="G35" i="1"/>
  <c r="G36" i="1"/>
  <c r="G37" i="1"/>
  <c r="G38" i="1"/>
  <c r="G39" i="1"/>
  <c r="G40" i="1"/>
  <c r="E31" i="1"/>
  <c r="E32" i="1"/>
  <c r="E33" i="1"/>
  <c r="E34" i="1"/>
  <c r="E35" i="1"/>
  <c r="E36" i="1"/>
  <c r="E37" i="1"/>
  <c r="E38" i="1"/>
  <c r="E39" i="1"/>
  <c r="E40" i="1"/>
  <c r="E30" i="1"/>
  <c r="E43" i="1" s="1"/>
  <c r="I43" i="1" l="1"/>
  <c r="G25" i="1"/>
  <c r="G30" i="1"/>
  <c r="G43" i="1" l="1"/>
  <c r="I45" i="1" s="1"/>
  <c r="I46" i="1" s="1"/>
  <c r="G45" i="1" l="1"/>
  <c r="G46" i="1" s="1"/>
  <c r="E45" i="1"/>
  <c r="E46" i="1" s="1"/>
</calcChain>
</file>

<file path=xl/sharedStrings.xml><?xml version="1.0" encoding="utf-8"?>
<sst xmlns="http://schemas.openxmlformats.org/spreadsheetml/2006/main" count="147" uniqueCount="81">
  <si>
    <t>0=no</t>
  </si>
  <si>
    <t>1=yes</t>
  </si>
  <si>
    <t>Not Available</t>
  </si>
  <si>
    <t>Shipping to Juneau</t>
  </si>
  <si>
    <t>Shipping to Fairbanks</t>
  </si>
  <si>
    <t>OEM Auto Start</t>
  </si>
  <si>
    <t>OEM Trailer Brake Controller</t>
  </si>
  <si>
    <t>84" CA</t>
  </si>
  <si>
    <t>N/A</t>
  </si>
  <si>
    <t>Cloth Bucket Seats with Center Console</t>
  </si>
  <si>
    <t xml:space="preserve">Standard W/84" CA </t>
  </si>
  <si>
    <t>40/20/40 Split Bench Cloth Seats</t>
  </si>
  <si>
    <t xml:space="preserve">4x4 </t>
  </si>
  <si>
    <t>Comments/Notes</t>
  </si>
  <si>
    <t>Additional Cost</t>
  </si>
  <si>
    <t>AVAILABLE OPTIONS</t>
  </si>
  <si>
    <t>Ford</t>
  </si>
  <si>
    <t>UNIT COST</t>
  </si>
  <si>
    <t>Engine: 6.4 Liter Diesel</t>
  </si>
  <si>
    <t>Model: 4WD W5H</t>
  </si>
  <si>
    <t>Model: 2WD W5G</t>
  </si>
  <si>
    <t>Fax: 793-8255</t>
  </si>
  <si>
    <t>Phone: 793-8213</t>
  </si>
  <si>
    <t>Anchorage, Alaska 99501</t>
  </si>
  <si>
    <t>Contact: Ray Marcum</t>
  </si>
  <si>
    <t>431 Unga Street</t>
  </si>
  <si>
    <t>Kendall Ford</t>
  </si>
  <si>
    <t>Air Conditioning</t>
  </si>
  <si>
    <t>Rubberized Vinyl Flooring</t>
  </si>
  <si>
    <t>Tires &amp; Wheels: Rated for Axles, Steel Belted Radials (tubeless) to include full size mounted spare shipped loose with unit.</t>
  </si>
  <si>
    <t>Trailer Tow Prep (Wires only to rear)</t>
  </si>
  <si>
    <t>CA (Cab to Axle Dimension):  60 Inches</t>
  </si>
  <si>
    <t>Dual Rear Wheels</t>
  </si>
  <si>
    <t>Transmission: Automatic Minimum 5 Speed with PTO Provision</t>
  </si>
  <si>
    <t>Replacing Vehicle:</t>
  </si>
  <si>
    <t>Standard Equipment: Class 177CC Crew Cab Chassis</t>
  </si>
  <si>
    <t xml:space="preserve">Seating for minimum of five (5) including driver </t>
  </si>
  <si>
    <t>Exterior Color: OEM White</t>
  </si>
  <si>
    <t>Medium to Dark Grey Interior</t>
  </si>
  <si>
    <t>GVWR:  17,500 Pounds</t>
  </si>
  <si>
    <t>2WD (4x2)</t>
  </si>
  <si>
    <t>Steering: Full Hydraulic Power or Power Assist Type</t>
  </si>
  <si>
    <t>Shock Absorbers, HD, front and rear</t>
  </si>
  <si>
    <t>Fuel tank size, 40 gallons.</t>
  </si>
  <si>
    <t>Cruise Control/Tilt Steering</t>
  </si>
  <si>
    <t>Power Windows/Power Locks</t>
  </si>
  <si>
    <t>Keyless Remote Entry</t>
  </si>
  <si>
    <t>Trailer Tow Power Mirrors</t>
  </si>
  <si>
    <t>Tow Hooks, 2 each, front, bolted to frame.</t>
  </si>
  <si>
    <t>FOB Anchorage</t>
  </si>
  <si>
    <t>Optional 19,000 GVWR</t>
  </si>
  <si>
    <t>Plow Prep Package</t>
  </si>
  <si>
    <t>Hands Free Communication System OEM</t>
  </si>
  <si>
    <t>RWC International</t>
  </si>
  <si>
    <t>Contact: Mike Lash</t>
  </si>
  <si>
    <t>120" CA IS ALSO AVAILABLE AS OPTION AT PRICE OF $379</t>
  </si>
  <si>
    <t>A SPARE TIRE CARRIER WILL NOT BE FURNISHED AS IT WILL BE TEMPORARY MOUNTED ON FRAME RAILS FOR TRANSIT</t>
  </si>
  <si>
    <t>Model: CV515</t>
  </si>
  <si>
    <t>STD</t>
  </si>
  <si>
    <t>Engine:  Diesel</t>
  </si>
  <si>
    <t>Gas Engine</t>
  </si>
  <si>
    <t xml:space="preserve">Engine: </t>
  </si>
  <si>
    <t>Alaska Sales &amp; Service</t>
  </si>
  <si>
    <t>Model: Silverado MD</t>
  </si>
  <si>
    <t>Alaska Sales/Chevrolet</t>
  </si>
  <si>
    <t>raymarcum@kendallauto.com</t>
  </si>
  <si>
    <t>1300 East 5th Avenue</t>
  </si>
  <si>
    <t>Phone: 265-7535</t>
  </si>
  <si>
    <t>Fax: 265-7507</t>
  </si>
  <si>
    <t>Contact:  Daniel Bacon</t>
  </si>
  <si>
    <t>danielb@aksales.com</t>
  </si>
  <si>
    <t>7880 Sandlewood Place</t>
  </si>
  <si>
    <t>Anchorage, AK 99507</t>
  </si>
  <si>
    <t>Phone: 279-9591</t>
  </si>
  <si>
    <t>mlash@rwcgroup.com</t>
  </si>
  <si>
    <t>Call for Quote</t>
  </si>
  <si>
    <t>A 22,500 LBS GVWR IS AVAILABLE AS OPTION AT PRICE $3,659</t>
  </si>
  <si>
    <t>DUE TO TRIM PACKAGE LIMITATIONS CD PLAYER IS NOT AVAILABLE WHEN BLUETOOTH HANDS FREE COMMUNICATION SYSTEM OPTION CHOSEN, EXCEPT WHEN OEM AUTO START IS ORDERED</t>
  </si>
  <si>
    <r>
      <t xml:space="preserve">AM/FM/CD </t>
    </r>
    <r>
      <rPr>
        <sz val="10"/>
        <color rgb="FFFF0000"/>
        <rFont val="Arial"/>
        <family val="2"/>
      </rPr>
      <t>(See Vendor Notes)</t>
    </r>
  </si>
  <si>
    <t>CD PLAYER NOT AVAILABLE</t>
  </si>
  <si>
    <t>OEM Up-fitter Switches to include all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</si>
</sst>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3">
    <font>
      <sz val="10"/>
      <name val="Palatino"/>
    </font>
    <font>
      <sz val="10"/>
      <name val="Palatino"/>
    </font>
    <font>
      <sz val="9"/>
      <name val="Arial"/>
      <family val="2"/>
    </font>
    <font>
      <sz val="9"/>
      <name val="Palatino"/>
    </font>
    <font>
      <sz val="9"/>
      <color rgb="FFFF000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0"/>
      <color theme="10"/>
      <name val="Palatino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/>
    <xf numFmtId="44" fontId="3" fillId="0" borderId="0" xfId="1" applyFo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/>
    <xf numFmtId="44" fontId="2" fillId="0" borderId="0" xfId="1" applyFont="1" applyFill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7" fontId="2" fillId="0" borderId="1" xfId="1" applyNumberFormat="1" applyFont="1" applyFill="1" applyBorder="1"/>
    <xf numFmtId="44" fontId="2" fillId="0" borderId="0" xfId="1" applyFont="1" applyFill="1" applyBorder="1"/>
    <xf numFmtId="0" fontId="2" fillId="0" borderId="0" xfId="0" applyFont="1" applyFill="1" applyBorder="1"/>
    <xf numFmtId="44" fontId="2" fillId="0" borderId="0" xfId="1" applyNumberFormat="1" applyFont="1" applyFill="1" applyBorder="1" applyAlignment="1">
      <alignment horizontal="right"/>
    </xf>
    <xf numFmtId="0" fontId="2" fillId="0" borderId="0" xfId="2" applyFont="1" applyFill="1" applyBorder="1"/>
    <xf numFmtId="7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/>
    <xf numFmtId="44" fontId="2" fillId="0" borderId="0" xfId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7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7" fontId="2" fillId="0" borderId="1" xfId="1" applyNumberFormat="1" applyFont="1" applyFill="1" applyBorder="1" applyAlignment="1">
      <alignment horizontal="right"/>
    </xf>
    <xf numFmtId="7" fontId="2" fillId="0" borderId="3" xfId="0" applyNumberFormat="1" applyFont="1" applyFill="1" applyBorder="1" applyAlignment="1">
      <alignment horizontal="right"/>
    </xf>
    <xf numFmtId="44" fontId="2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right" wrapText="1"/>
    </xf>
    <xf numFmtId="7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3" fillId="0" borderId="4" xfId="0" applyFont="1" applyBorder="1"/>
    <xf numFmtId="44" fontId="3" fillId="0" borderId="4" xfId="1" applyFont="1" applyBorder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5" fillId="0" borderId="3" xfId="1" applyFont="1" applyFill="1" applyBorder="1" applyAlignment="1"/>
    <xf numFmtId="164" fontId="2" fillId="0" borderId="0" xfId="0" applyNumberFormat="1" applyFont="1" applyFill="1" applyAlignment="1">
      <alignment horizontal="right"/>
    </xf>
    <xf numFmtId="164" fontId="5" fillId="0" borderId="6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right"/>
    </xf>
    <xf numFmtId="0" fontId="8" fillId="0" borderId="5" xfId="3" applyFont="1" applyFill="1" applyBorder="1"/>
    <xf numFmtId="0" fontId="2" fillId="0" borderId="3" xfId="0" applyFont="1" applyFill="1" applyBorder="1"/>
    <xf numFmtId="44" fontId="2" fillId="0" borderId="0" xfId="1" applyFont="1"/>
    <xf numFmtId="0" fontId="2" fillId="0" borderId="3" xfId="0" applyFont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9" fillId="0" borderId="1" xfId="2" applyFont="1" applyFill="1" applyBorder="1"/>
    <xf numFmtId="7" fontId="9" fillId="0" borderId="1" xfId="2" applyNumberFormat="1" applyFont="1" applyFill="1" applyBorder="1" applyAlignment="1">
      <alignment horizontal="left"/>
    </xf>
    <xf numFmtId="0" fontId="9" fillId="0" borderId="1" xfId="4" applyFont="1" applyFill="1" applyBorder="1" applyAlignment="1">
      <alignment horizontal="left"/>
    </xf>
    <xf numFmtId="0" fontId="9" fillId="0" borderId="1" xfId="4" applyFont="1" applyBorder="1" applyAlignment="1"/>
    <xf numFmtId="0" fontId="2" fillId="0" borderId="6" xfId="0" applyFont="1" applyFill="1" applyBorder="1" applyProtection="1"/>
    <xf numFmtId="0" fontId="2" fillId="0" borderId="3" xfId="0" applyFont="1" applyFill="1" applyBorder="1" applyProtection="1"/>
    <xf numFmtId="0" fontId="8" fillId="0" borderId="5" xfId="3" applyFont="1" applyFill="1" applyBorder="1" applyProtection="1"/>
    <xf numFmtId="0" fontId="9" fillId="0" borderId="7" xfId="0" applyFont="1" applyBorder="1"/>
    <xf numFmtId="0" fontId="2" fillId="0" borderId="8" xfId="0" applyFont="1" applyBorder="1" applyAlignment="1"/>
    <xf numFmtId="0" fontId="9" fillId="0" borderId="9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/>
    <xf numFmtId="0" fontId="9" fillId="0" borderId="10" xfId="0" applyFont="1" applyBorder="1"/>
    <xf numFmtId="0" fontId="2" fillId="0" borderId="11" xfId="0" applyFont="1" applyBorder="1" applyAlignment="1"/>
    <xf numFmtId="0" fontId="11" fillId="0" borderId="0" xfId="0" applyFont="1" applyBorder="1" applyAlignment="1">
      <alignment horizontal="left" vertical="top" wrapText="1"/>
    </xf>
    <xf numFmtId="44" fontId="2" fillId="0" borderId="0" xfId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</cellXfs>
  <cellStyles count="5">
    <cellStyle name="Currency" xfId="1" builtinId="4"/>
    <cellStyle name="Hyperlink" xfId="3" builtinId="8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hardd@aksales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aymarcum@kendallauto.com" TargetMode="External"/><Relationship Id="rId1" Type="http://schemas.openxmlformats.org/officeDocument/2006/relationships/hyperlink" Target="mailto:raymarcum@kendallauto.com" TargetMode="External"/><Relationship Id="rId6" Type="http://schemas.openxmlformats.org/officeDocument/2006/relationships/hyperlink" Target="mailto:mlash@rwcgroup.com" TargetMode="External"/><Relationship Id="rId5" Type="http://schemas.openxmlformats.org/officeDocument/2006/relationships/hyperlink" Target="mailto:mlash@rwcgroup.com" TargetMode="External"/><Relationship Id="rId4" Type="http://schemas.openxmlformats.org/officeDocument/2006/relationships/hyperlink" Target="mailto:richardd@aks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W55"/>
  <sheetViews>
    <sheetView tabSelected="1" topLeftCell="A13" zoomScaleNormal="100" workbookViewId="0">
      <selection activeCell="B30" sqref="B30"/>
    </sheetView>
  </sheetViews>
  <sheetFormatPr defaultColWidth="9.33203125" defaultRowHeight="15" customHeight="1"/>
  <cols>
    <col min="1" max="1" width="3.6640625" style="1" customWidth="1"/>
    <col min="2" max="2" width="4" style="4" customWidth="1"/>
    <col min="3" max="3" width="81.5" style="4" customWidth="1"/>
    <col min="4" max="4" width="3.1640625" style="1" customWidth="1"/>
    <col min="5" max="5" width="23.6640625" style="1" hidden="1" customWidth="1"/>
    <col min="6" max="6" width="4.5" style="1" hidden="1" customWidth="1"/>
    <col min="7" max="7" width="30.83203125" style="1" bestFit="1" customWidth="1"/>
    <col min="8" max="8" width="2.5" style="1" customWidth="1"/>
    <col min="9" max="9" width="25" style="1" bestFit="1" customWidth="1"/>
    <col min="10" max="10" width="15.5" style="1" hidden="1" customWidth="1"/>
    <col min="11" max="11" width="53.5" style="2" hidden="1" customWidth="1"/>
    <col min="12" max="13" width="17.83203125" style="3" hidden="1" customWidth="1"/>
    <col min="14" max="14" width="7.1640625" style="1" customWidth="1"/>
    <col min="15" max="15" width="49.5" style="1" customWidth="1"/>
    <col min="16" max="17" width="17.83203125" style="1" customWidth="1"/>
    <col min="18" max="18" width="4.83203125" style="1" customWidth="1"/>
    <col min="19" max="19" width="36.33203125" style="1" customWidth="1"/>
    <col min="20" max="21" width="17.83203125" style="1" customWidth="1"/>
    <col min="22" max="16384" width="9.33203125" style="1"/>
  </cols>
  <sheetData>
    <row r="1" spans="2:13" ht="15" customHeight="1">
      <c r="B1" s="56" t="s">
        <v>35</v>
      </c>
      <c r="C1" s="17"/>
      <c r="D1" s="5"/>
      <c r="E1" s="5"/>
      <c r="F1" s="5"/>
      <c r="G1" s="55" t="s">
        <v>34</v>
      </c>
      <c r="H1" s="5"/>
      <c r="I1" s="54"/>
      <c r="J1" s="5"/>
      <c r="K1" s="6"/>
      <c r="L1" s="7"/>
      <c r="M1" s="7"/>
    </row>
    <row r="2" spans="2:13" ht="15" customHeight="1">
      <c r="B2" s="65" t="s">
        <v>36</v>
      </c>
      <c r="C2" s="66"/>
      <c r="D2" s="5"/>
      <c r="E2" s="5"/>
      <c r="F2" s="5"/>
      <c r="G2" s="5"/>
      <c r="H2" s="5"/>
      <c r="I2" s="5"/>
      <c r="J2" s="5"/>
      <c r="K2" s="6"/>
      <c r="L2" s="7"/>
      <c r="M2" s="7"/>
    </row>
    <row r="3" spans="2:13" ht="15.6" customHeight="1">
      <c r="B3" s="67" t="s">
        <v>37</v>
      </c>
      <c r="C3" s="68"/>
      <c r="D3" s="5"/>
      <c r="E3" s="5"/>
      <c r="F3" s="5"/>
      <c r="G3" s="5"/>
      <c r="H3" s="5"/>
      <c r="I3" s="5"/>
      <c r="J3" s="5"/>
      <c r="K3" s="6"/>
      <c r="L3" s="7"/>
      <c r="M3" s="7"/>
    </row>
    <row r="4" spans="2:13" ht="15" customHeight="1">
      <c r="B4" s="67" t="s">
        <v>38</v>
      </c>
      <c r="C4" s="69"/>
      <c r="D4" s="5"/>
      <c r="E4" s="5"/>
      <c r="F4" s="5"/>
      <c r="G4" s="5"/>
      <c r="H4" s="5"/>
      <c r="I4" s="5"/>
      <c r="J4" s="5"/>
      <c r="K4" s="6"/>
      <c r="L4" s="7"/>
      <c r="M4" s="7"/>
    </row>
    <row r="5" spans="2:13" ht="15" customHeight="1">
      <c r="B5" s="67" t="s">
        <v>39</v>
      </c>
      <c r="C5" s="69"/>
      <c r="D5" s="5"/>
      <c r="E5" s="5"/>
      <c r="F5" s="5"/>
      <c r="G5" s="5"/>
      <c r="H5" s="5"/>
      <c r="I5" s="5"/>
      <c r="J5" s="5"/>
      <c r="K5" s="6"/>
      <c r="L5" s="7"/>
      <c r="M5" s="7"/>
    </row>
    <row r="6" spans="2:13" ht="15" customHeight="1">
      <c r="B6" s="67" t="s">
        <v>59</v>
      </c>
      <c r="C6" s="69"/>
      <c r="D6" s="5"/>
      <c r="E6" s="5"/>
      <c r="F6" s="5"/>
      <c r="G6" s="5"/>
      <c r="H6" s="5"/>
      <c r="I6" s="5"/>
      <c r="J6" s="5"/>
      <c r="K6" s="6"/>
      <c r="L6" s="7"/>
      <c r="M6" s="7"/>
    </row>
    <row r="7" spans="2:13" ht="15" customHeight="1">
      <c r="B7" s="67" t="s">
        <v>33</v>
      </c>
      <c r="C7" s="69"/>
      <c r="D7" s="5"/>
      <c r="E7" s="5"/>
      <c r="F7" s="5"/>
      <c r="G7" s="5"/>
      <c r="H7" s="5"/>
      <c r="I7" s="5"/>
      <c r="J7" s="5"/>
      <c r="K7" s="6"/>
      <c r="L7" s="7"/>
      <c r="M7" s="7"/>
    </row>
    <row r="8" spans="2:13" ht="15" customHeight="1">
      <c r="B8" s="67" t="s">
        <v>40</v>
      </c>
      <c r="C8" s="69"/>
      <c r="D8" s="5"/>
      <c r="E8" s="5"/>
      <c r="F8" s="5"/>
      <c r="G8" s="5"/>
      <c r="H8" s="5"/>
      <c r="I8" s="5"/>
      <c r="J8" s="5"/>
      <c r="K8" s="6"/>
      <c r="L8" s="7"/>
      <c r="M8" s="7"/>
    </row>
    <row r="9" spans="2:13" ht="15" customHeight="1">
      <c r="B9" s="67" t="s">
        <v>32</v>
      </c>
      <c r="C9" s="69"/>
      <c r="D9" s="13"/>
      <c r="E9" s="13"/>
      <c r="F9" s="13"/>
      <c r="G9" s="13"/>
      <c r="H9" s="5"/>
      <c r="I9" s="5"/>
      <c r="J9" s="5"/>
      <c r="K9" s="6"/>
      <c r="L9" s="7"/>
      <c r="M9" s="7"/>
    </row>
    <row r="10" spans="2:13" ht="15" customHeight="1">
      <c r="B10" s="67" t="s">
        <v>31</v>
      </c>
      <c r="C10" s="69"/>
      <c r="D10" s="13"/>
      <c r="E10" s="13"/>
      <c r="F10" s="13"/>
      <c r="G10" s="13"/>
      <c r="H10" s="5"/>
      <c r="I10" s="5"/>
      <c r="J10" s="5"/>
      <c r="K10" s="6"/>
      <c r="L10" s="7"/>
      <c r="M10" s="7"/>
    </row>
    <row r="11" spans="2:13" ht="15" customHeight="1">
      <c r="B11" s="67" t="s">
        <v>30</v>
      </c>
      <c r="C11" s="69"/>
      <c r="D11" s="13"/>
      <c r="E11" s="13"/>
      <c r="F11" s="13"/>
      <c r="G11" s="13"/>
      <c r="H11" s="5"/>
      <c r="I11" s="5"/>
      <c r="J11" s="5"/>
      <c r="K11" s="6"/>
      <c r="L11" s="7"/>
      <c r="M11" s="7"/>
    </row>
    <row r="12" spans="2:13" ht="15" customHeight="1">
      <c r="B12" s="67" t="s">
        <v>41</v>
      </c>
      <c r="C12" s="69"/>
      <c r="D12" s="13"/>
      <c r="E12" s="13"/>
      <c r="F12" s="13"/>
      <c r="G12" s="13"/>
      <c r="H12" s="5"/>
      <c r="I12" s="5"/>
      <c r="J12" s="5"/>
      <c r="K12" s="6"/>
      <c r="L12" s="7"/>
      <c r="M12" s="7"/>
    </row>
    <row r="13" spans="2:13" ht="12.75">
      <c r="B13" s="67" t="s">
        <v>42</v>
      </c>
      <c r="C13" s="68"/>
      <c r="D13" s="13"/>
      <c r="E13" s="13"/>
      <c r="F13" s="13"/>
      <c r="G13" s="13"/>
      <c r="H13" s="5"/>
      <c r="I13" s="5"/>
      <c r="J13" s="5"/>
      <c r="K13" s="35"/>
      <c r="L13" s="12"/>
      <c r="M13" s="12"/>
    </row>
    <row r="14" spans="2:13" ht="30" customHeight="1">
      <c r="B14" s="77" t="s">
        <v>29</v>
      </c>
      <c r="C14" s="78"/>
      <c r="D14" s="13"/>
      <c r="E14" s="52" t="s">
        <v>53</v>
      </c>
      <c r="F14" s="13"/>
      <c r="G14" s="62" t="s">
        <v>26</v>
      </c>
      <c r="H14" s="13"/>
      <c r="I14" s="62" t="s">
        <v>62</v>
      </c>
      <c r="J14" s="13"/>
      <c r="K14" s="53"/>
      <c r="L14" s="12"/>
      <c r="M14" s="12"/>
    </row>
    <row r="15" spans="2:13" ht="15" customHeight="1">
      <c r="B15" s="67" t="s">
        <v>43</v>
      </c>
      <c r="C15" s="69"/>
      <c r="D15" s="13"/>
      <c r="E15" s="51" t="s">
        <v>54</v>
      </c>
      <c r="F15" s="13"/>
      <c r="G15" s="63" t="s">
        <v>24</v>
      </c>
      <c r="I15" s="63" t="s">
        <v>69</v>
      </c>
      <c r="J15" s="13"/>
      <c r="K15" s="53"/>
      <c r="L15" s="12"/>
      <c r="M15" s="12"/>
    </row>
    <row r="16" spans="2:13" ht="15" customHeight="1">
      <c r="B16" s="67" t="s">
        <v>11</v>
      </c>
      <c r="C16" s="69"/>
      <c r="D16" s="13"/>
      <c r="E16" s="51" t="s">
        <v>71</v>
      </c>
      <c r="F16" s="13"/>
      <c r="G16" s="63" t="s">
        <v>25</v>
      </c>
      <c r="I16" s="63" t="s">
        <v>66</v>
      </c>
      <c r="J16" s="13"/>
      <c r="K16" s="53"/>
      <c r="L16" s="12"/>
      <c r="M16" s="12"/>
    </row>
    <row r="17" spans="2:21" ht="15" customHeight="1">
      <c r="B17" s="67" t="s">
        <v>27</v>
      </c>
      <c r="C17" s="69"/>
      <c r="D17" s="13"/>
      <c r="E17" s="51" t="s">
        <v>72</v>
      </c>
      <c r="F17" s="13"/>
      <c r="G17" s="63" t="s">
        <v>23</v>
      </c>
      <c r="I17" s="63" t="s">
        <v>23</v>
      </c>
      <c r="J17" s="13"/>
      <c r="K17" s="53"/>
      <c r="L17" s="12"/>
      <c r="M17" s="12"/>
    </row>
    <row r="18" spans="2:21" ht="15" customHeight="1">
      <c r="B18" s="67" t="s">
        <v>44</v>
      </c>
      <c r="C18" s="69"/>
      <c r="D18" s="13"/>
      <c r="E18" s="49" t="s">
        <v>73</v>
      </c>
      <c r="F18" s="13"/>
      <c r="G18" s="63" t="s">
        <v>22</v>
      </c>
      <c r="H18" s="13"/>
      <c r="I18" s="63" t="s">
        <v>67</v>
      </c>
      <c r="J18" s="13"/>
      <c r="K18" s="53"/>
      <c r="L18" s="12"/>
      <c r="M18" s="12"/>
    </row>
    <row r="19" spans="2:21" ht="15" customHeight="1">
      <c r="B19" s="67" t="s">
        <v>45</v>
      </c>
      <c r="C19" s="69"/>
      <c r="D19" s="13"/>
      <c r="E19" s="49"/>
      <c r="F19" s="13"/>
      <c r="G19" s="63" t="s">
        <v>21</v>
      </c>
      <c r="H19" s="13"/>
      <c r="I19" s="63" t="s">
        <v>68</v>
      </c>
      <c r="J19" s="13"/>
      <c r="L19" s="12"/>
      <c r="M19" s="12"/>
    </row>
    <row r="20" spans="2:21" ht="15" customHeight="1">
      <c r="B20" s="67" t="s">
        <v>46</v>
      </c>
      <c r="C20" s="69"/>
      <c r="D20" s="13"/>
      <c r="E20" s="48" t="s">
        <v>74</v>
      </c>
      <c r="F20" s="13"/>
      <c r="G20" s="64" t="s">
        <v>65</v>
      </c>
      <c r="H20" s="13"/>
      <c r="I20" s="64" t="s">
        <v>70</v>
      </c>
      <c r="K20" s="1"/>
      <c r="L20" s="50"/>
      <c r="M20" s="50"/>
    </row>
    <row r="21" spans="2:21" ht="15" customHeight="1">
      <c r="B21" s="67" t="s">
        <v>47</v>
      </c>
      <c r="C21" s="69"/>
      <c r="D21" s="13"/>
      <c r="E21" s="13"/>
      <c r="F21" s="13"/>
      <c r="G21" s="13"/>
      <c r="H21" s="13"/>
      <c r="I21" s="13"/>
      <c r="K21" s="52" t="s">
        <v>53</v>
      </c>
      <c r="L21" s="1"/>
      <c r="M21" s="1"/>
      <c r="O21" s="62" t="s">
        <v>26</v>
      </c>
      <c r="S21" s="62" t="s">
        <v>62</v>
      </c>
      <c r="T21" s="50"/>
    </row>
    <row r="22" spans="2:21" ht="15" customHeight="1">
      <c r="B22" s="67" t="s">
        <v>78</v>
      </c>
      <c r="C22" s="69"/>
      <c r="D22" s="13"/>
      <c r="E22" s="9" t="s">
        <v>57</v>
      </c>
      <c r="F22" s="13"/>
      <c r="G22" s="9" t="s">
        <v>20</v>
      </c>
      <c r="H22" s="13"/>
      <c r="I22" s="9" t="s">
        <v>63</v>
      </c>
      <c r="K22" s="51" t="s">
        <v>54</v>
      </c>
      <c r="L22" s="1"/>
      <c r="M22" s="1"/>
      <c r="O22" s="63" t="s">
        <v>24</v>
      </c>
      <c r="S22" s="63" t="s">
        <v>69</v>
      </c>
      <c r="T22" s="50"/>
    </row>
    <row r="23" spans="2:21" ht="15" customHeight="1">
      <c r="B23" s="67" t="s">
        <v>28</v>
      </c>
      <c r="C23" s="69"/>
      <c r="D23" s="13"/>
      <c r="E23" s="9"/>
      <c r="F23" s="8"/>
      <c r="G23" s="9" t="s">
        <v>19</v>
      </c>
      <c r="H23" s="5"/>
      <c r="I23" s="9"/>
      <c r="K23" s="51" t="s">
        <v>71</v>
      </c>
      <c r="L23" s="1"/>
      <c r="M23" s="1"/>
      <c r="O23" s="63" t="s">
        <v>25</v>
      </c>
      <c r="P23" s="36"/>
      <c r="Q23" s="8"/>
      <c r="S23" s="63" t="s">
        <v>66</v>
      </c>
      <c r="T23" s="12"/>
      <c r="U23" s="8"/>
    </row>
    <row r="24" spans="2:21" ht="15" customHeight="1">
      <c r="B24" s="67" t="s">
        <v>80</v>
      </c>
      <c r="C24" s="69"/>
      <c r="D24" s="13"/>
      <c r="E24" s="9" t="s">
        <v>61</v>
      </c>
      <c r="F24" s="8"/>
      <c r="G24" s="9" t="s">
        <v>61</v>
      </c>
      <c r="H24" s="5"/>
      <c r="I24" s="9" t="s">
        <v>18</v>
      </c>
      <c r="K24" s="51" t="s">
        <v>72</v>
      </c>
      <c r="L24" s="1"/>
      <c r="M24" s="1"/>
      <c r="O24" s="63" t="s">
        <v>23</v>
      </c>
      <c r="P24" s="36"/>
      <c r="Q24" s="8"/>
      <c r="S24" s="63" t="s">
        <v>23</v>
      </c>
      <c r="T24" s="12"/>
      <c r="U24" s="8"/>
    </row>
    <row r="25" spans="2:21" ht="15" customHeight="1">
      <c r="B25" s="67" t="s">
        <v>48</v>
      </c>
      <c r="C25" s="69"/>
      <c r="D25" s="13"/>
      <c r="E25" s="44">
        <f>K30</f>
        <v>99999</v>
      </c>
      <c r="F25" s="45"/>
      <c r="G25" s="44">
        <f>O30</f>
        <v>47513</v>
      </c>
      <c r="H25" s="43"/>
      <c r="I25" s="44">
        <f>S30</f>
        <v>46776</v>
      </c>
      <c r="K25" s="49" t="s">
        <v>73</v>
      </c>
      <c r="L25" s="36"/>
      <c r="M25" s="8"/>
      <c r="O25" s="63" t="s">
        <v>22</v>
      </c>
      <c r="P25" s="36"/>
      <c r="Q25" s="8"/>
      <c r="S25" s="63" t="s">
        <v>67</v>
      </c>
      <c r="T25" s="12"/>
      <c r="U25" s="8"/>
    </row>
    <row r="26" spans="2:21" ht="15" customHeight="1">
      <c r="B26" s="70" t="s">
        <v>49</v>
      </c>
      <c r="C26" s="71"/>
      <c r="D26" s="13"/>
      <c r="E26" s="40" t="s">
        <v>53</v>
      </c>
      <c r="F26" s="41"/>
      <c r="G26" s="40" t="s">
        <v>16</v>
      </c>
      <c r="H26" s="5"/>
      <c r="I26" s="40" t="s">
        <v>64</v>
      </c>
      <c r="K26" s="48" t="s">
        <v>74</v>
      </c>
      <c r="L26" s="36"/>
      <c r="M26" s="8"/>
      <c r="O26" s="63" t="s">
        <v>21</v>
      </c>
      <c r="P26" s="36"/>
      <c r="Q26" s="8"/>
      <c r="S26" s="63" t="s">
        <v>68</v>
      </c>
      <c r="T26" s="12"/>
      <c r="U26" s="8"/>
    </row>
    <row r="27" spans="2:21" ht="15" customHeight="1">
      <c r="D27" s="13"/>
      <c r="L27" s="36"/>
      <c r="M27" s="8"/>
      <c r="O27" s="64" t="s">
        <v>65</v>
      </c>
      <c r="P27" s="36"/>
      <c r="Q27" s="8"/>
      <c r="S27" s="64" t="s">
        <v>70</v>
      </c>
      <c r="T27" s="12"/>
      <c r="U27" s="8"/>
    </row>
    <row r="28" spans="2:21" ht="15" customHeight="1">
      <c r="B28" s="6"/>
      <c r="D28" s="8"/>
      <c r="K28" s="5"/>
      <c r="L28" s="47"/>
      <c r="M28" s="8"/>
      <c r="O28" s="6"/>
      <c r="P28" s="47"/>
      <c r="Q28" s="8"/>
      <c r="S28" s="6"/>
      <c r="T28" s="7"/>
      <c r="U28" s="8"/>
    </row>
    <row r="29" spans="2:21" ht="15" customHeight="1">
      <c r="B29" s="33"/>
      <c r="C29" s="33" t="s">
        <v>15</v>
      </c>
      <c r="D29" s="32"/>
      <c r="K29" s="46" t="s">
        <v>17</v>
      </c>
      <c r="L29" s="6"/>
      <c r="M29" s="8"/>
      <c r="O29" s="46" t="s">
        <v>17</v>
      </c>
      <c r="P29" s="6"/>
      <c r="Q29" s="8"/>
      <c r="S29" s="46" t="s">
        <v>17</v>
      </c>
      <c r="T29" s="7"/>
      <c r="U29" s="8"/>
    </row>
    <row r="30" spans="2:21" ht="15" customHeight="1">
      <c r="B30" s="19">
        <v>0</v>
      </c>
      <c r="C30" s="58" t="s">
        <v>12</v>
      </c>
      <c r="D30" s="32"/>
      <c r="E30" s="24" t="str">
        <f t="shared" ref="E30:E40" si="0">IF(B30&gt;0,L34," ")</f>
        <v xml:space="preserve"> </v>
      </c>
      <c r="F30" s="32"/>
      <c r="G30" s="24" t="str">
        <f t="shared" ref="G30:G40" si="1">IF(B30&gt;0,P34," ")</f>
        <v xml:space="preserve"> </v>
      </c>
      <c r="H30" s="5"/>
      <c r="I30" s="24" t="str">
        <f t="shared" ref="I30:I40" si="2">IF(B30&gt;0,T34," ")</f>
        <v xml:space="preserve"> </v>
      </c>
      <c r="K30" s="42">
        <v>99999</v>
      </c>
      <c r="L30" s="6"/>
      <c r="M30" s="8"/>
      <c r="O30" s="42">
        <v>47513</v>
      </c>
      <c r="P30" s="6"/>
      <c r="Q30" s="8"/>
      <c r="S30" s="42">
        <v>46776</v>
      </c>
      <c r="T30" s="7"/>
      <c r="U30" s="8"/>
    </row>
    <row r="31" spans="2:21" ht="15" customHeight="1">
      <c r="B31" s="19">
        <v>0</v>
      </c>
      <c r="C31" s="58" t="s">
        <v>60</v>
      </c>
      <c r="D31" s="32"/>
      <c r="E31" s="24" t="str">
        <f t="shared" si="0"/>
        <v xml:space="preserve"> </v>
      </c>
      <c r="F31" s="32"/>
      <c r="G31" s="24" t="str">
        <f t="shared" si="1"/>
        <v xml:space="preserve"> </v>
      </c>
      <c r="H31" s="5"/>
      <c r="I31" s="24" t="str">
        <f t="shared" si="2"/>
        <v xml:space="preserve"> </v>
      </c>
      <c r="K31" s="39"/>
      <c r="L31" s="35"/>
      <c r="M31" s="34"/>
      <c r="O31" s="39"/>
      <c r="P31" s="35"/>
      <c r="Q31" s="34"/>
      <c r="S31" s="39"/>
      <c r="T31" s="7"/>
      <c r="U31" s="34"/>
    </row>
    <row r="32" spans="2:21" ht="15" customHeight="1">
      <c r="B32" s="19">
        <v>0</v>
      </c>
      <c r="C32" s="58" t="s">
        <v>50</v>
      </c>
      <c r="D32" s="32"/>
      <c r="E32" s="24" t="str">
        <f t="shared" si="0"/>
        <v xml:space="preserve"> </v>
      </c>
      <c r="F32" s="32"/>
      <c r="G32" s="24" t="str">
        <f t="shared" si="1"/>
        <v xml:space="preserve"> </v>
      </c>
      <c r="H32" s="5"/>
      <c r="I32" s="24" t="str">
        <f t="shared" si="2"/>
        <v xml:space="preserve"> </v>
      </c>
      <c r="K32" s="36"/>
      <c r="L32" s="35"/>
      <c r="M32" s="34"/>
      <c r="O32" s="36"/>
      <c r="P32" s="35"/>
      <c r="Q32" s="34"/>
      <c r="S32" s="6"/>
      <c r="T32" s="38"/>
      <c r="U32" s="37"/>
    </row>
    <row r="33" spans="1:23" ht="15" customHeight="1">
      <c r="B33" s="19">
        <v>0</v>
      </c>
      <c r="C33" s="58" t="s">
        <v>9</v>
      </c>
      <c r="D33" s="32"/>
      <c r="E33" s="24" t="str">
        <f t="shared" si="0"/>
        <v xml:space="preserve"> </v>
      </c>
      <c r="F33" s="32"/>
      <c r="G33" s="24" t="str">
        <f t="shared" si="1"/>
        <v xml:space="preserve"> </v>
      </c>
      <c r="H33" s="5"/>
      <c r="I33" s="24" t="str">
        <f t="shared" si="2"/>
        <v xml:space="preserve"> </v>
      </c>
      <c r="K33" s="33"/>
      <c r="L33" s="28"/>
      <c r="M33" s="9" t="s">
        <v>13</v>
      </c>
      <c r="O33" s="33"/>
      <c r="P33" s="28"/>
      <c r="Q33" s="9" t="s">
        <v>13</v>
      </c>
      <c r="S33" s="33"/>
      <c r="T33" s="30" t="s">
        <v>14</v>
      </c>
      <c r="U33" s="9" t="s">
        <v>13</v>
      </c>
    </row>
    <row r="34" spans="1:23" ht="12" customHeight="1">
      <c r="B34" s="19">
        <v>0</v>
      </c>
      <c r="C34" s="58" t="s">
        <v>51</v>
      </c>
      <c r="D34" s="16"/>
      <c r="E34" s="24" t="str">
        <f t="shared" si="0"/>
        <v xml:space="preserve"> </v>
      </c>
      <c r="F34" s="32"/>
      <c r="G34" s="24" t="str">
        <f t="shared" si="1"/>
        <v xml:space="preserve"> </v>
      </c>
      <c r="H34" s="5"/>
      <c r="I34" s="24" t="str">
        <f t="shared" si="2"/>
        <v xml:space="preserve"> </v>
      </c>
      <c r="K34" s="58" t="s">
        <v>12</v>
      </c>
      <c r="L34" s="22">
        <v>2845</v>
      </c>
      <c r="M34" s="9"/>
      <c r="O34" s="58" t="s">
        <v>12</v>
      </c>
      <c r="P34" s="22">
        <v>3425</v>
      </c>
      <c r="Q34" s="9"/>
      <c r="S34" s="58" t="s">
        <v>12</v>
      </c>
      <c r="T34" s="31">
        <v>3300</v>
      </c>
      <c r="U34" s="9"/>
    </row>
    <row r="35" spans="1:23" ht="12" customHeight="1">
      <c r="B35" s="19">
        <v>0</v>
      </c>
      <c r="C35" s="58" t="s">
        <v>6</v>
      </c>
      <c r="D35" s="16"/>
      <c r="E35" s="24" t="str">
        <f t="shared" si="0"/>
        <v xml:space="preserve"> </v>
      </c>
      <c r="F35" s="29"/>
      <c r="G35" s="24" t="str">
        <f t="shared" si="1"/>
        <v xml:space="preserve"> </v>
      </c>
      <c r="H35" s="5"/>
      <c r="I35" s="24" t="str">
        <f t="shared" si="2"/>
        <v xml:space="preserve"> </v>
      </c>
      <c r="K35" s="58" t="s">
        <v>60</v>
      </c>
      <c r="L35" s="22" t="s">
        <v>8</v>
      </c>
      <c r="M35" s="9"/>
      <c r="O35" s="58" t="s">
        <v>60</v>
      </c>
      <c r="P35" s="22">
        <v>-6825</v>
      </c>
      <c r="Q35" s="9"/>
      <c r="S35" s="58" t="s">
        <v>60</v>
      </c>
      <c r="T35" s="31" t="s">
        <v>8</v>
      </c>
      <c r="U35" s="9" t="s">
        <v>2</v>
      </c>
    </row>
    <row r="36" spans="1:23" ht="12" customHeight="1">
      <c r="B36" s="19">
        <v>0</v>
      </c>
      <c r="C36" s="58" t="s">
        <v>7</v>
      </c>
      <c r="D36" s="16"/>
      <c r="E36" s="24" t="str">
        <f t="shared" si="0"/>
        <v xml:space="preserve"> </v>
      </c>
      <c r="F36" s="16"/>
      <c r="G36" s="24" t="str">
        <f t="shared" si="1"/>
        <v xml:space="preserve"> </v>
      </c>
      <c r="H36" s="5"/>
      <c r="I36" s="24" t="str">
        <f t="shared" si="2"/>
        <v xml:space="preserve"> </v>
      </c>
      <c r="K36" s="58" t="s">
        <v>50</v>
      </c>
      <c r="L36" s="22">
        <v>103</v>
      </c>
      <c r="M36" s="9" t="s">
        <v>10</v>
      </c>
      <c r="O36" s="58" t="s">
        <v>50</v>
      </c>
      <c r="P36" s="22">
        <v>1155</v>
      </c>
      <c r="Q36" s="9"/>
      <c r="S36" s="58" t="s">
        <v>50</v>
      </c>
      <c r="T36" s="31">
        <v>2050</v>
      </c>
      <c r="U36" s="9"/>
    </row>
    <row r="37" spans="1:23" ht="12" customHeight="1">
      <c r="B37" s="19">
        <v>0</v>
      </c>
      <c r="C37" s="58" t="s">
        <v>52</v>
      </c>
      <c r="D37" s="16"/>
      <c r="E37" s="24" t="str">
        <f t="shared" si="0"/>
        <v xml:space="preserve"> </v>
      </c>
      <c r="F37" s="16"/>
      <c r="G37" s="24" t="str">
        <f t="shared" si="1"/>
        <v xml:space="preserve"> </v>
      </c>
      <c r="H37" s="5"/>
      <c r="I37" s="24" t="str">
        <f t="shared" si="2"/>
        <v xml:space="preserve"> </v>
      </c>
      <c r="K37" s="58" t="s">
        <v>9</v>
      </c>
      <c r="L37" s="22">
        <v>0</v>
      </c>
      <c r="M37" s="9"/>
      <c r="O37" s="58" t="s">
        <v>9</v>
      </c>
      <c r="P37" s="22">
        <v>615</v>
      </c>
      <c r="Q37" s="9"/>
      <c r="S37" s="58" t="s">
        <v>9</v>
      </c>
      <c r="T37" s="31">
        <v>590</v>
      </c>
      <c r="U37" s="9"/>
    </row>
    <row r="38" spans="1:23" ht="12" customHeight="1">
      <c r="A38" s="20"/>
      <c r="B38" s="19">
        <v>0</v>
      </c>
      <c r="C38" s="59" t="s">
        <v>5</v>
      </c>
      <c r="D38" s="16"/>
      <c r="E38" s="24" t="str">
        <f t="shared" si="0"/>
        <v xml:space="preserve"> </v>
      </c>
      <c r="F38" s="16"/>
      <c r="G38" s="24" t="str">
        <f t="shared" si="1"/>
        <v xml:space="preserve"> </v>
      </c>
      <c r="H38" s="5"/>
      <c r="I38" s="24" t="str">
        <f t="shared" si="2"/>
        <v xml:space="preserve"> </v>
      </c>
      <c r="K38" s="58" t="s">
        <v>51</v>
      </c>
      <c r="L38" s="22">
        <v>390</v>
      </c>
      <c r="M38" s="23"/>
      <c r="O38" s="58" t="s">
        <v>51</v>
      </c>
      <c r="P38" s="22">
        <v>575</v>
      </c>
      <c r="Q38" s="23"/>
      <c r="S38" s="58" t="s">
        <v>51</v>
      </c>
      <c r="T38" s="26">
        <v>310</v>
      </c>
      <c r="U38" s="23"/>
    </row>
    <row r="39" spans="1:23" ht="12" customHeight="1">
      <c r="A39" s="20"/>
      <c r="B39" s="19">
        <v>0</v>
      </c>
      <c r="C39" s="60" t="s">
        <v>4</v>
      </c>
      <c r="D39" s="16"/>
      <c r="E39" s="24" t="str">
        <f t="shared" si="0"/>
        <v xml:space="preserve"> </v>
      </c>
      <c r="F39" s="16"/>
      <c r="G39" s="24" t="str">
        <f t="shared" si="1"/>
        <v xml:space="preserve"> </v>
      </c>
      <c r="H39" s="5"/>
      <c r="I39" s="24" t="str">
        <f t="shared" si="2"/>
        <v xml:space="preserve"> </v>
      </c>
      <c r="K39" s="58" t="s">
        <v>6</v>
      </c>
      <c r="L39" s="22">
        <v>0</v>
      </c>
      <c r="M39" s="23"/>
      <c r="O39" s="58" t="s">
        <v>6</v>
      </c>
      <c r="P39" s="22">
        <v>260</v>
      </c>
      <c r="Q39" s="23"/>
      <c r="S39" s="58" t="s">
        <v>6</v>
      </c>
      <c r="T39" s="26" t="s">
        <v>58</v>
      </c>
      <c r="U39" s="23"/>
    </row>
    <row r="40" spans="1:23" ht="12" customHeight="1">
      <c r="A40" s="20"/>
      <c r="B40" s="19">
        <v>0</v>
      </c>
      <c r="C40" s="61" t="s">
        <v>3</v>
      </c>
      <c r="D40" s="16"/>
      <c r="E40" s="24" t="str">
        <f t="shared" si="0"/>
        <v xml:space="preserve"> </v>
      </c>
      <c r="F40" s="16"/>
      <c r="G40" s="24" t="str">
        <f t="shared" si="1"/>
        <v xml:space="preserve"> </v>
      </c>
      <c r="H40" s="5"/>
      <c r="I40" s="24" t="str">
        <f t="shared" si="2"/>
        <v xml:space="preserve"> </v>
      </c>
      <c r="K40" s="58" t="s">
        <v>7</v>
      </c>
      <c r="L40" s="22">
        <v>379</v>
      </c>
      <c r="M40" s="23"/>
      <c r="O40" s="58" t="s">
        <v>7</v>
      </c>
      <c r="P40" s="22">
        <v>165</v>
      </c>
      <c r="Q40" s="23"/>
      <c r="S40" s="58" t="s">
        <v>7</v>
      </c>
      <c r="T40" s="26">
        <v>160</v>
      </c>
      <c r="U40" s="23"/>
    </row>
    <row r="41" spans="1:23" ht="12" customHeight="1">
      <c r="A41" s="74"/>
      <c r="B41" s="75"/>
      <c r="C41" s="76"/>
      <c r="D41" s="16"/>
      <c r="F41" s="16"/>
      <c r="H41" s="5"/>
      <c r="K41" s="58" t="s">
        <v>52</v>
      </c>
      <c r="L41" s="22">
        <v>247</v>
      </c>
      <c r="M41" s="23"/>
      <c r="O41" s="58" t="s">
        <v>52</v>
      </c>
      <c r="P41" s="22" t="s">
        <v>58</v>
      </c>
      <c r="Q41" s="23"/>
      <c r="S41" s="58" t="s">
        <v>52</v>
      </c>
      <c r="T41" s="26">
        <v>250</v>
      </c>
      <c r="U41" s="23"/>
    </row>
    <row r="42" spans="1:23" ht="12" customHeight="1">
      <c r="A42" s="74"/>
      <c r="B42" s="6"/>
      <c r="C42" s="6"/>
      <c r="D42" s="5"/>
      <c r="E42" s="5"/>
      <c r="F42" s="5"/>
      <c r="G42" s="5"/>
      <c r="H42" s="5"/>
      <c r="I42" s="5"/>
      <c r="K42" s="59" t="s">
        <v>5</v>
      </c>
      <c r="L42" s="27">
        <v>2480</v>
      </c>
      <c r="M42" s="23"/>
      <c r="O42" s="59" t="s">
        <v>5</v>
      </c>
      <c r="P42" s="27">
        <v>250</v>
      </c>
      <c r="Q42" s="23"/>
      <c r="S42" s="59" t="s">
        <v>5</v>
      </c>
      <c r="T42" s="26">
        <v>499</v>
      </c>
      <c r="U42" s="23"/>
    </row>
    <row r="43" spans="1:23" ht="12" customHeight="1">
      <c r="A43" s="20"/>
      <c r="B43" s="6"/>
      <c r="C43" s="9" t="s">
        <v>1</v>
      </c>
      <c r="D43" s="12"/>
      <c r="E43" s="11">
        <f>SUM(E30:E40)+E25</f>
        <v>99999</v>
      </c>
      <c r="F43" s="12"/>
      <c r="G43" s="11">
        <f>SUM(G30:G40)+G25</f>
        <v>47513</v>
      </c>
      <c r="H43" s="5"/>
      <c r="I43" s="11">
        <f>SUM(I30:I40)+I25</f>
        <v>46776</v>
      </c>
      <c r="K43" s="60" t="s">
        <v>4</v>
      </c>
      <c r="L43" s="27">
        <v>700</v>
      </c>
      <c r="M43" s="23"/>
      <c r="O43" s="60" t="s">
        <v>4</v>
      </c>
      <c r="P43" s="27" t="s">
        <v>75</v>
      </c>
      <c r="Q43" s="23"/>
      <c r="S43" s="60" t="s">
        <v>4</v>
      </c>
      <c r="T43" s="26">
        <v>1160</v>
      </c>
      <c r="U43" s="23"/>
    </row>
    <row r="44" spans="1:23" ht="12" customHeight="1">
      <c r="A44" s="20"/>
      <c r="B44" s="10"/>
      <c r="C44" s="9" t="s">
        <v>0</v>
      </c>
      <c r="D44" s="5"/>
      <c r="E44" s="5"/>
      <c r="F44" s="5"/>
      <c r="G44" s="5"/>
      <c r="H44" s="5"/>
      <c r="I44" s="5"/>
      <c r="K44" s="61" t="s">
        <v>3</v>
      </c>
      <c r="L44" s="22">
        <v>3045</v>
      </c>
      <c r="M44" s="21" t="s">
        <v>2</v>
      </c>
      <c r="O44" s="61" t="s">
        <v>3</v>
      </c>
      <c r="P44" s="26" t="s">
        <v>75</v>
      </c>
      <c r="Q44" s="25"/>
      <c r="S44" s="61" t="s">
        <v>3</v>
      </c>
      <c r="T44" s="26" t="s">
        <v>75</v>
      </c>
      <c r="U44" s="23"/>
    </row>
    <row r="45" spans="1:23" ht="12" hidden="1" customHeight="1">
      <c r="A45" s="20"/>
      <c r="B45" s="8"/>
      <c r="C45" s="8"/>
      <c r="D45" s="5"/>
      <c r="E45" s="5" t="b">
        <f>OR(E43&gt;G43,E43&gt;I43,)</f>
        <v>1</v>
      </c>
      <c r="F45" s="5"/>
      <c r="G45" s="5" t="b">
        <f>OR(G43&gt;E43,G43&gt;I43)</f>
        <v>1</v>
      </c>
      <c r="H45" s="5"/>
      <c r="I45" s="5" t="b">
        <f>OR(I43&gt;E43,I43&gt;G43,)</f>
        <v>0</v>
      </c>
      <c r="K45" s="15"/>
      <c r="L45" s="14"/>
      <c r="M45" s="13"/>
      <c r="N45" s="15"/>
      <c r="O45" s="18"/>
      <c r="P45" s="13"/>
      <c r="Q45" s="13"/>
    </row>
    <row r="46" spans="1:23" ht="12.75">
      <c r="B46" s="6"/>
      <c r="C46" s="6"/>
      <c r="D46" s="8"/>
      <c r="E46" s="9" t="str">
        <f>IF(E45=FALSE,"Purchase","Don't Purchase")</f>
        <v>Don't Purchase</v>
      </c>
      <c r="F46" s="8"/>
      <c r="G46" s="9" t="str">
        <f>IF(G45=FALSE,"Purchase","Don't Purchase")</f>
        <v>Don't Purchase</v>
      </c>
      <c r="H46" s="5"/>
      <c r="I46" s="9" t="str">
        <f>IF(I45=FALSE,"Purchase","Don't Purchase")</f>
        <v>Purchase</v>
      </c>
      <c r="K46" s="79" t="s">
        <v>77</v>
      </c>
      <c r="L46" s="79"/>
      <c r="M46" s="79"/>
      <c r="N46" s="15"/>
      <c r="O46" s="73" t="s">
        <v>79</v>
      </c>
      <c r="P46" s="13"/>
      <c r="Q46" s="13"/>
      <c r="S46" s="73" t="s">
        <v>79</v>
      </c>
      <c r="T46" s="57"/>
      <c r="U46" s="57"/>
      <c r="V46" s="57"/>
      <c r="W46" s="57"/>
    </row>
    <row r="47" spans="1:23" ht="15" customHeight="1">
      <c r="K47" s="72" t="s">
        <v>55</v>
      </c>
      <c r="L47" s="72"/>
      <c r="M47" s="72"/>
      <c r="N47" s="15"/>
      <c r="O47" s="18"/>
      <c r="P47" s="13"/>
      <c r="Q47" s="13"/>
      <c r="S47" s="57"/>
      <c r="T47" s="57"/>
      <c r="U47" s="57"/>
      <c r="V47" s="57"/>
      <c r="W47" s="57"/>
    </row>
    <row r="48" spans="1:23" ht="13.15" customHeight="1">
      <c r="K48" s="79" t="s">
        <v>76</v>
      </c>
      <c r="L48" s="79"/>
      <c r="M48" s="72"/>
      <c r="N48" s="15"/>
      <c r="O48" s="18"/>
      <c r="P48" s="13"/>
      <c r="Q48" s="13"/>
      <c r="S48" s="57"/>
      <c r="T48" s="57"/>
      <c r="U48" s="57"/>
      <c r="V48" s="57"/>
      <c r="W48" s="57"/>
    </row>
    <row r="49" spans="2:23" ht="15" hidden="1" customHeight="1">
      <c r="J49" s="5"/>
      <c r="K49" s="6"/>
      <c r="L49" s="7"/>
      <c r="M49" s="7"/>
      <c r="O49" s="57" t="s">
        <v>56</v>
      </c>
      <c r="P49" s="57"/>
      <c r="Q49" s="57"/>
      <c r="R49" s="57"/>
      <c r="S49" s="57"/>
      <c r="T49" s="57"/>
      <c r="U49" s="57"/>
      <c r="V49" s="57"/>
      <c r="W49" s="57"/>
    </row>
    <row r="50" spans="2:23" ht="15" customHeight="1">
      <c r="J50" s="5"/>
      <c r="K50" s="6"/>
      <c r="L50" s="7"/>
      <c r="M50" s="7"/>
    </row>
    <row r="51" spans="2:23" ht="12">
      <c r="B51" s="6"/>
      <c r="C51" s="6"/>
      <c r="D51" s="8"/>
      <c r="E51" s="8"/>
      <c r="F51" s="8"/>
      <c r="G51" s="8"/>
      <c r="H51" s="5"/>
      <c r="I51" s="5"/>
      <c r="J51" s="5"/>
      <c r="K51" s="6"/>
      <c r="L51" s="7"/>
      <c r="M51" s="7"/>
    </row>
    <row r="52" spans="2:23" ht="12">
      <c r="B52" s="6"/>
      <c r="C52" s="6"/>
      <c r="D52" s="5"/>
      <c r="E52" s="5"/>
      <c r="F52" s="5"/>
      <c r="G52" s="5"/>
      <c r="H52" s="5"/>
      <c r="I52" s="5"/>
      <c r="J52" s="5"/>
      <c r="L52" s="7"/>
      <c r="M52" s="7"/>
    </row>
    <row r="53" spans="2:23" ht="15" customHeight="1">
      <c r="B53" s="6"/>
      <c r="C53" s="6"/>
      <c r="D53" s="5"/>
      <c r="E53" s="5"/>
      <c r="F53" s="5"/>
      <c r="G53" s="5"/>
      <c r="J53" s="5"/>
      <c r="L53" s="7"/>
      <c r="M53" s="7"/>
    </row>
    <row r="54" spans="2:23" ht="15" customHeight="1">
      <c r="J54" s="5"/>
      <c r="L54" s="7"/>
      <c r="M54" s="7"/>
    </row>
    <row r="55" spans="2:23" ht="15" customHeight="1">
      <c r="J55" s="5"/>
    </row>
  </sheetData>
  <sheetProtection sheet="1" selectLockedCells="1"/>
  <protectedRanges>
    <protectedRange password="E94C" sqref="E26" name="Range1"/>
  </protectedRanges>
  <mergeCells count="3">
    <mergeCell ref="B14:C14"/>
    <mergeCell ref="K46:M46"/>
    <mergeCell ref="K48:L48"/>
  </mergeCells>
  <hyperlinks>
    <hyperlink ref="G20" r:id="rId1"/>
    <hyperlink ref="O27" r:id="rId2"/>
    <hyperlink ref="S27" r:id="rId3" display="richardd@aksales.com"/>
    <hyperlink ref="I20" r:id="rId4" display="richardd@aksales.com"/>
    <hyperlink ref="E20" r:id="rId5"/>
    <hyperlink ref="K26" r:id="rId6"/>
  </hyperlinks>
  <printOptions verticalCentered="1"/>
  <pageMargins left="0.25" right="0.25" top="0.3" bottom="0.16" header="0.2" footer="0.16"/>
  <pageSetup scale="8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177CC</vt:lpstr>
      <vt:lpstr>'177CC'!Print_Area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cp:lastPrinted>2019-10-03T23:31:11Z</cp:lastPrinted>
  <dcterms:created xsi:type="dcterms:W3CDTF">2019-09-26T23:53:43Z</dcterms:created>
  <dcterms:modified xsi:type="dcterms:W3CDTF">2020-11-03T20:49:59Z</dcterms:modified>
</cp:coreProperties>
</file>