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CURE\Bid Archive\2200-2299\2200 Light Duty Contract\2021 Pending\"/>
    </mc:Choice>
  </mc:AlternateContent>
  <bookViews>
    <workbookView xWindow="0" yWindow="0" windowWidth="23040" windowHeight="9405"/>
  </bookViews>
  <sheets>
    <sheet name="163RC" sheetId="1" r:id="rId1"/>
  </sheets>
  <definedNames>
    <definedName name="_xlnm.Print_Area" localSheetId="0">'163RC'!$A$1:$H$50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G37" i="1"/>
  <c r="E41" i="1" l="1"/>
  <c r="G39" i="1"/>
  <c r="E39" i="1"/>
  <c r="G41" i="1" l="1"/>
  <c r="E18" i="1" l="1"/>
  <c r="E23" i="1"/>
  <c r="E28" i="1"/>
  <c r="G28" i="1"/>
  <c r="E32" i="1"/>
  <c r="G32" i="1"/>
  <c r="E33" i="1"/>
  <c r="G33" i="1"/>
  <c r="E34" i="1"/>
  <c r="G34" i="1"/>
  <c r="E35" i="1"/>
  <c r="G35" i="1"/>
  <c r="E36" i="1"/>
  <c r="G36" i="1"/>
  <c r="E38" i="1"/>
  <c r="G38" i="1"/>
  <c r="E40" i="1"/>
  <c r="G40" i="1"/>
  <c r="G43" i="1" l="1"/>
  <c r="E43" i="1"/>
  <c r="G45" i="1" l="1"/>
  <c r="G46" i="1" s="1"/>
  <c r="E45" i="1"/>
  <c r="E46" i="1" s="1"/>
</calcChain>
</file>

<file path=xl/sharedStrings.xml><?xml version="1.0" encoding="utf-8"?>
<sst xmlns="http://schemas.openxmlformats.org/spreadsheetml/2006/main" count="115" uniqueCount="77">
  <si>
    <t>Shipping to Juneau</t>
  </si>
  <si>
    <t>84" CA</t>
  </si>
  <si>
    <t>Shipping to Fairbanks</t>
  </si>
  <si>
    <t>OEM Auto Start</t>
  </si>
  <si>
    <t>Plow Prep Package</t>
  </si>
  <si>
    <t>OEM Stereo with CD and Hands Free Communication System</t>
  </si>
  <si>
    <t>OEM Trailer Brake Controller</t>
  </si>
  <si>
    <t>Cloth Bucket Seats with Center Console</t>
  </si>
  <si>
    <t>Turbo Diesel Engine w/ PTO Provision on Transmission in lieu of gas engine</t>
  </si>
  <si>
    <t>4x4 in lieu of 2 wheel drive</t>
  </si>
  <si>
    <t>COMMENTS</t>
  </si>
  <si>
    <t>PRICE</t>
  </si>
  <si>
    <t>AVAILABLE OPTIONS</t>
  </si>
  <si>
    <t>Ford</t>
  </si>
  <si>
    <t>Chevrolet</t>
  </si>
  <si>
    <t>UNIT COST</t>
  </si>
  <si>
    <t>Engine: 6.8 V-10</t>
  </si>
  <si>
    <t>Engine: 6.0 V-8</t>
  </si>
  <si>
    <t>Model: F3G</t>
  </si>
  <si>
    <t xml:space="preserve">Model: F350 XL </t>
  </si>
  <si>
    <t>Model: Silverado</t>
  </si>
  <si>
    <t>danielb@aksales.com</t>
  </si>
  <si>
    <t>Fax: 793-8255</t>
  </si>
  <si>
    <t>Fax: 265-7507</t>
  </si>
  <si>
    <t>Phone: 793-8213</t>
  </si>
  <si>
    <t>Phone: 265-7535</t>
  </si>
  <si>
    <t>Keyless Remote Entry w/ 2 Fobs</t>
  </si>
  <si>
    <t>Anchorage, Alaska 99501</t>
  </si>
  <si>
    <t>Power Windows/Power Door Locks</t>
  </si>
  <si>
    <t>Address: 431 Unga Street</t>
  </si>
  <si>
    <t>Address: 1300 East 5th Avenue</t>
  </si>
  <si>
    <t>Cruise Control/Tilt Wheel</t>
  </si>
  <si>
    <t>Contact: Ray Marcum</t>
  </si>
  <si>
    <t>Contact: Daniel Bacon</t>
  </si>
  <si>
    <t>431 Unga Street</t>
  </si>
  <si>
    <t>1300 East 5th Avenue</t>
  </si>
  <si>
    <t>Air Conditioning</t>
  </si>
  <si>
    <t>Vendor: Kendall Ford</t>
  </si>
  <si>
    <t>Vendor: Alaska Sales &amp; Service</t>
  </si>
  <si>
    <t>Rubberized Vinyl Flooring</t>
  </si>
  <si>
    <t>Kendall Ford</t>
  </si>
  <si>
    <t>Alaska Sales &amp; Service</t>
  </si>
  <si>
    <t>40/20/40 Split Bench Cloth Front Seat</t>
  </si>
  <si>
    <t>Fuel tank size 40 gallons</t>
  </si>
  <si>
    <t>Tires &amp; Wheels: Rated for Axles, Steel Belted Radials (tubeless) to include full size mounted spare shipped loose with unit.</t>
  </si>
  <si>
    <t>HD Shock Absorbers front and rear</t>
  </si>
  <si>
    <t>Trailer Tow Prep (Wires only to rear)</t>
  </si>
  <si>
    <t>CA (Cab to Axle Dimension):  60 Inches</t>
  </si>
  <si>
    <t>Dual Rear Wheels</t>
  </si>
  <si>
    <t>2WD (4X2)</t>
  </si>
  <si>
    <t>GVWR:  12,500 Pounds minimum</t>
  </si>
  <si>
    <t xml:space="preserve">Seating for three (3) including driver </t>
  </si>
  <si>
    <t>Darkest of OEM manufacturers Standard Cloth Upholstery Interior, (cloth or cloth with vinyl trim)</t>
  </si>
  <si>
    <t>Color: OEM White (Any other color requires prior authorization)</t>
  </si>
  <si>
    <t>Replacing Vehicle:</t>
  </si>
  <si>
    <t>Standard Equipment: Class 163RC 1 Ton Regular Cab Chassis 2 Wheel Drive</t>
  </si>
  <si>
    <t>Engine:  Gas Minimum 6.7 Liter</t>
  </si>
  <si>
    <t>Transmission: Automatic Minimum 5 Speed with PTO Provision</t>
  </si>
  <si>
    <t>Steering: Full Hydraulic Power or Power Assist Type</t>
  </si>
  <si>
    <t>Mirrors: Outside - Trailer Tow Power mirrors left and right, driver adjustable</t>
  </si>
  <si>
    <t>Tow Hooks, 2 each front, bolted to frame</t>
  </si>
  <si>
    <t>Model: CC31003</t>
  </si>
  <si>
    <t>raymarcum@kendallauto.com</t>
  </si>
  <si>
    <t>1=yes</t>
  </si>
  <si>
    <t>0=no</t>
  </si>
  <si>
    <t>OEM Up-fitter Switches</t>
  </si>
  <si>
    <t>FOB Anchorage</t>
  </si>
  <si>
    <t>STD</t>
  </si>
  <si>
    <t>Included in Standard</t>
  </si>
  <si>
    <t>Call for Quote</t>
  </si>
  <si>
    <r>
      <t xml:space="preserve">Shipping to Juneau </t>
    </r>
    <r>
      <rPr>
        <sz val="9"/>
        <color indexed="10"/>
        <rFont val="Arial"/>
        <family val="2"/>
      </rPr>
      <t>(See Dealer Notes)</t>
    </r>
  </si>
  <si>
    <r>
      <t xml:space="preserve">Plow Prep Package </t>
    </r>
    <r>
      <rPr>
        <sz val="9"/>
        <color rgb="FFFF0000"/>
        <rFont val="Arial"/>
        <family val="2"/>
      </rPr>
      <t>(See Dealer Notes)</t>
    </r>
  </si>
  <si>
    <t>Chassis Only No Upfit</t>
  </si>
  <si>
    <r>
      <t xml:space="preserve">Shipping to Fairbanks </t>
    </r>
    <r>
      <rPr>
        <sz val="9"/>
        <color rgb="FFFF0000"/>
        <rFont val="Arial"/>
        <family val="2"/>
      </rPr>
      <t>(See Dealer Notes)</t>
    </r>
  </si>
  <si>
    <t>SOA No Charge; $300 Other Government</t>
  </si>
  <si>
    <t>Available in 4x4 Only</t>
  </si>
  <si>
    <r>
      <t xml:space="preserve">AM/FM/CD </t>
    </r>
    <r>
      <rPr>
        <sz val="9"/>
        <color rgb="FFFF0000"/>
        <rFont val="Arial"/>
        <family val="2"/>
      </rPr>
      <t>(CD Not Available on Ford)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</si>
</sst>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>
    <font>
      <sz val="10"/>
      <name val="Palatino"/>
    </font>
    <font>
      <sz val="10"/>
      <name val="Palatino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10"/>
      <color theme="10"/>
      <name val="Palatino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44" fontId="2" fillId="0" borderId="0" xfId="1" applyFont="1"/>
    <xf numFmtId="44" fontId="2" fillId="0" borderId="0" xfId="1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9" fontId="2" fillId="0" borderId="0" xfId="0" applyNumberFormat="1" applyFont="1" applyFill="1" applyBorder="1" applyAlignment="1">
      <alignment vertical="center"/>
    </xf>
    <xf numFmtId="39" fontId="2" fillId="0" borderId="0" xfId="0" applyNumberFormat="1" applyFont="1" applyFill="1" applyAlignment="1">
      <alignment vertical="center"/>
    </xf>
    <xf numFmtId="7" fontId="2" fillId="0" borderId="1" xfId="1" applyNumberFormat="1" applyFont="1" applyFill="1" applyBorder="1" applyAlignment="1">
      <alignment vertical="center"/>
    </xf>
    <xf numFmtId="7" fontId="2" fillId="0" borderId="2" xfId="1" applyNumberFormat="1" applyFont="1" applyFill="1" applyBorder="1" applyAlignment="1">
      <alignment vertical="center"/>
    </xf>
    <xf numFmtId="7" fontId="2" fillId="0" borderId="0" xfId="1" applyNumberFormat="1" applyFont="1" applyFill="1" applyBorder="1" applyAlignment="1">
      <alignment vertical="center"/>
    </xf>
    <xf numFmtId="44" fontId="2" fillId="0" borderId="0" xfId="1" applyFont="1" applyBorder="1"/>
    <xf numFmtId="0" fontId="2" fillId="0" borderId="0" xfId="2" applyFont="1" applyBorder="1" applyAlignment="1">
      <alignment horizontal="left"/>
    </xf>
    <xf numFmtId="44" fontId="2" fillId="0" borderId="0" xfId="1" applyFont="1" applyBorder="1" applyAlignment="1">
      <alignment horizontal="right"/>
    </xf>
    <xf numFmtId="44" fontId="2" fillId="0" borderId="0" xfId="3" applyNumberFormat="1" applyFont="1" applyFill="1" applyBorder="1" applyAlignment="1">
      <alignment horizontal="right" vertical="center"/>
    </xf>
    <xf numFmtId="7" fontId="2" fillId="0" borderId="0" xfId="3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0" borderId="2" xfId="2" applyFont="1" applyBorder="1" applyAlignment="1">
      <alignment horizontal="left"/>
    </xf>
    <xf numFmtId="0" fontId="2" fillId="0" borderId="2" xfId="0" applyFont="1" applyBorder="1"/>
    <xf numFmtId="44" fontId="2" fillId="0" borderId="2" xfId="3" applyNumberFormat="1" applyFont="1" applyFill="1" applyBorder="1" applyAlignment="1">
      <alignment horizontal="right" vertical="center"/>
    </xf>
    <xf numFmtId="7" fontId="2" fillId="0" borderId="1" xfId="3" applyNumberFormat="1" applyFont="1" applyFill="1" applyBorder="1" applyAlignment="1">
      <alignment horizontal="right" vertical="center"/>
    </xf>
    <xf numFmtId="7" fontId="2" fillId="0" borderId="2" xfId="3" applyNumberFormat="1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left"/>
    </xf>
    <xf numFmtId="0" fontId="2" fillId="0" borderId="2" xfId="2" applyFont="1" applyFill="1" applyBorder="1"/>
    <xf numFmtId="0" fontId="2" fillId="0" borderId="2" xfId="2" applyFont="1" applyFill="1" applyBorder="1" applyProtection="1">
      <protection locked="0"/>
    </xf>
    <xf numFmtId="0" fontId="2" fillId="0" borderId="2" xfId="0" applyFont="1" applyBorder="1" applyAlignment="1">
      <alignment vertical="top" wrapText="1"/>
    </xf>
    <xf numFmtId="44" fontId="2" fillId="0" borderId="2" xfId="1" applyNumberFormat="1" applyFont="1" applyBorder="1" applyAlignment="1">
      <alignment horizontal="right"/>
    </xf>
    <xf numFmtId="44" fontId="2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39" fontId="2" fillId="0" borderId="0" xfId="3" applyNumberFormat="1" applyFont="1" applyFill="1" applyBorder="1" applyAlignment="1">
      <alignment vertical="center"/>
    </xf>
    <xf numFmtId="37" fontId="2" fillId="0" borderId="1" xfId="3" applyNumberFormat="1" applyFont="1" applyFill="1" applyBorder="1" applyAlignment="1">
      <alignment horizontal="right" vertical="center"/>
    </xf>
    <xf numFmtId="37" fontId="2" fillId="0" borderId="4" xfId="3" applyNumberFormat="1" applyFont="1" applyFill="1" applyBorder="1" applyAlignment="1">
      <alignment horizontal="center" vertical="center"/>
    </xf>
    <xf numFmtId="37" fontId="2" fillId="0" borderId="0" xfId="3" applyNumberFormat="1" applyFont="1" applyFill="1" applyBorder="1" applyAlignment="1">
      <alignment horizontal="right" vertical="center"/>
    </xf>
    <xf numFmtId="0" fontId="2" fillId="0" borderId="0" xfId="0" applyFont="1" applyAlignment="1"/>
    <xf numFmtId="44" fontId="6" fillId="0" borderId="4" xfId="0" applyNumberFormat="1" applyFont="1" applyFill="1" applyBorder="1" applyAlignment="1">
      <alignment horizontal="right" vertical="center"/>
    </xf>
    <xf numFmtId="44" fontId="6" fillId="0" borderId="5" xfId="0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Border="1"/>
    <xf numFmtId="0" fontId="2" fillId="0" borderId="3" xfId="0" applyFont="1" applyBorder="1"/>
    <xf numFmtId="0" fontId="2" fillId="0" borderId="8" xfId="0" applyFont="1" applyFill="1" applyBorder="1" applyAlignment="1">
      <alignment horizontal="left" wrapText="1"/>
    </xf>
    <xf numFmtId="0" fontId="2" fillId="0" borderId="3" xfId="0" applyFont="1" applyBorder="1" applyAlignment="1"/>
    <xf numFmtId="0" fontId="2" fillId="0" borderId="3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3" xfId="0" applyFont="1" applyBorder="1" applyAlignment="1">
      <alignment horizontal="left" vertical="top" wrapText="1"/>
    </xf>
    <xf numFmtId="0" fontId="2" fillId="3" borderId="2" xfId="0" applyFont="1" applyFill="1" applyBorder="1" applyProtection="1">
      <protection locked="0"/>
    </xf>
    <xf numFmtId="0" fontId="6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9" fillId="0" borderId="4" xfId="5" applyFont="1" applyBorder="1"/>
    <xf numFmtId="0" fontId="9" fillId="0" borderId="4" xfId="5" applyFont="1" applyBorder="1" applyAlignment="1"/>
    <xf numFmtId="0" fontId="2" fillId="0" borderId="2" xfId="2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9" fillId="0" borderId="5" xfId="5" applyFont="1" applyFill="1" applyBorder="1" applyAlignment="1">
      <alignment horizontal="left" wrapText="1"/>
    </xf>
    <xf numFmtId="0" fontId="3" fillId="0" borderId="4" xfId="0" applyFont="1" applyBorder="1" applyAlignment="1">
      <alignment horizontal="center"/>
    </xf>
  </cellXfs>
  <cellStyles count="6">
    <cellStyle name="Comma 7" xfId="3"/>
    <cellStyle name="Currency" xfId="1" builtinId="4"/>
    <cellStyle name="Hyperlink" xfId="5" builtinId="8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ymarcum@kendallauto.com" TargetMode="External"/><Relationship Id="rId2" Type="http://schemas.openxmlformats.org/officeDocument/2006/relationships/hyperlink" Target="mailto:richardd@aksales.com" TargetMode="External"/><Relationship Id="rId1" Type="http://schemas.openxmlformats.org/officeDocument/2006/relationships/hyperlink" Target="mailto:raymarcum@kendallauto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nielb@aksal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O49"/>
  <sheetViews>
    <sheetView tabSelected="1" topLeftCell="A10" zoomScaleNormal="100" workbookViewId="0">
      <selection activeCell="N42" sqref="N42"/>
    </sheetView>
  </sheetViews>
  <sheetFormatPr defaultColWidth="9.33203125" defaultRowHeight="12"/>
  <cols>
    <col min="1" max="1" width="2.5" style="1" customWidth="1"/>
    <col min="2" max="2" width="2.6640625" style="6" bestFit="1" customWidth="1"/>
    <col min="3" max="3" width="75.1640625" style="1" bestFit="1" customWidth="1"/>
    <col min="4" max="4" width="1.83203125" style="1" customWidth="1"/>
    <col min="5" max="5" width="25" style="1" bestFit="1" customWidth="1"/>
    <col min="6" max="6" width="1.1640625" style="1" customWidth="1"/>
    <col min="7" max="7" width="30.83203125" style="1" bestFit="1" customWidth="1"/>
    <col min="8" max="8" width="1" style="4" customWidth="1"/>
    <col min="9" max="9" width="52.83203125" style="1" bestFit="1" customWidth="1"/>
    <col min="10" max="10" width="18" style="3" customWidth="1"/>
    <col min="11" max="11" width="31" style="1" customWidth="1"/>
    <col min="12" max="12" width="2.1640625" style="1" customWidth="1"/>
    <col min="13" max="13" width="55.83203125" style="1" customWidth="1"/>
    <col min="14" max="14" width="18.1640625" style="2" customWidth="1"/>
    <col min="15" max="15" width="22" style="1" customWidth="1"/>
    <col min="16" max="16384" width="9.33203125" style="1"/>
  </cols>
  <sheetData>
    <row r="1" spans="3:13">
      <c r="I1" s="62"/>
      <c r="M1" s="62"/>
    </row>
    <row r="2" spans="3:13">
      <c r="C2" s="61" t="s">
        <v>55</v>
      </c>
      <c r="D2" s="5"/>
      <c r="E2" s="61" t="s">
        <v>54</v>
      </c>
      <c r="G2" s="60"/>
      <c r="I2" s="9"/>
      <c r="M2" s="9"/>
    </row>
    <row r="3" spans="3:13">
      <c r="C3" s="58" t="s">
        <v>53</v>
      </c>
      <c r="I3" s="9"/>
      <c r="M3" s="9"/>
    </row>
    <row r="4" spans="3:13" ht="24">
      <c r="C4" s="59" t="s">
        <v>52</v>
      </c>
      <c r="I4" s="9"/>
      <c r="M4" s="9"/>
    </row>
    <row r="5" spans="3:13" ht="11.45" customHeight="1">
      <c r="C5" s="51" t="s">
        <v>51</v>
      </c>
      <c r="I5" s="9"/>
      <c r="M5" s="9"/>
    </row>
    <row r="6" spans="3:13" ht="11.45" customHeight="1">
      <c r="C6" s="51" t="s">
        <v>50</v>
      </c>
      <c r="I6" s="9"/>
      <c r="M6" s="9"/>
    </row>
    <row r="7" spans="3:13" ht="11.45" customHeight="1">
      <c r="C7" s="51" t="s">
        <v>56</v>
      </c>
      <c r="I7" s="9"/>
      <c r="M7" s="9"/>
    </row>
    <row r="8" spans="3:13" ht="11.45" customHeight="1">
      <c r="C8" s="51" t="s">
        <v>57</v>
      </c>
      <c r="I8" s="9"/>
      <c r="M8" s="9"/>
    </row>
    <row r="9" spans="3:13" ht="11.45" customHeight="1">
      <c r="C9" s="51" t="s">
        <v>49</v>
      </c>
      <c r="I9" s="9"/>
      <c r="M9" s="9"/>
    </row>
    <row r="10" spans="3:13" ht="11.45" customHeight="1">
      <c r="C10" s="51" t="s">
        <v>48</v>
      </c>
      <c r="I10" s="49"/>
      <c r="M10" s="49"/>
    </row>
    <row r="11" spans="3:13" ht="11.45" customHeight="1">
      <c r="C11" s="51" t="s">
        <v>47</v>
      </c>
      <c r="I11" s="49"/>
      <c r="M11" s="49"/>
    </row>
    <row r="12" spans="3:13" ht="11.45" customHeight="1">
      <c r="C12" s="51" t="s">
        <v>46</v>
      </c>
      <c r="I12" s="49"/>
      <c r="M12" s="49"/>
    </row>
    <row r="13" spans="3:13" ht="11.45" customHeight="1">
      <c r="C13" s="51" t="s">
        <v>58</v>
      </c>
      <c r="I13" s="49"/>
      <c r="M13" s="49"/>
    </row>
    <row r="14" spans="3:13" ht="11.45" customHeight="1">
      <c r="C14" s="51" t="s">
        <v>45</v>
      </c>
      <c r="I14" s="49"/>
      <c r="M14" s="49"/>
    </row>
    <row r="15" spans="3:13" ht="24">
      <c r="C15" s="59" t="s">
        <v>44</v>
      </c>
      <c r="I15" s="49"/>
      <c r="M15" s="49"/>
    </row>
    <row r="16" spans="3:13" ht="11.45" customHeight="1">
      <c r="C16" s="51" t="s">
        <v>43</v>
      </c>
      <c r="I16" s="49"/>
      <c r="M16" s="49"/>
    </row>
    <row r="17" spans="2:15" ht="11.45" customHeight="1" thickBot="1">
      <c r="C17" s="51" t="s">
        <v>42</v>
      </c>
      <c r="E17" s="58" t="s">
        <v>41</v>
      </c>
      <c r="G17" s="58" t="s">
        <v>40</v>
      </c>
      <c r="I17" s="57"/>
      <c r="M17" s="57"/>
    </row>
    <row r="18" spans="2:15" ht="11.45" customHeight="1">
      <c r="C18" s="51" t="s">
        <v>36</v>
      </c>
      <c r="E18" s="51" t="str">
        <f>I19</f>
        <v>Contact: Daniel Bacon</v>
      </c>
      <c r="G18" s="51" t="s">
        <v>32</v>
      </c>
      <c r="I18" s="56" t="s">
        <v>38</v>
      </c>
      <c r="M18" s="55" t="s">
        <v>37</v>
      </c>
    </row>
    <row r="19" spans="2:15" ht="11.45" customHeight="1">
      <c r="C19" s="51" t="s">
        <v>31</v>
      </c>
      <c r="E19" s="51" t="s">
        <v>35</v>
      </c>
      <c r="G19" s="51" t="s">
        <v>34</v>
      </c>
      <c r="I19" s="54" t="s">
        <v>33</v>
      </c>
      <c r="M19" s="52" t="s">
        <v>32</v>
      </c>
    </row>
    <row r="20" spans="2:15" ht="11.45" customHeight="1">
      <c r="C20" s="51" t="s">
        <v>28</v>
      </c>
      <c r="E20" s="51" t="s">
        <v>27</v>
      </c>
      <c r="G20" s="51" t="s">
        <v>27</v>
      </c>
      <c r="I20" s="54" t="s">
        <v>30</v>
      </c>
      <c r="M20" s="52" t="s">
        <v>29</v>
      </c>
    </row>
    <row r="21" spans="2:15" ht="11.45" customHeight="1">
      <c r="C21" s="51" t="s">
        <v>26</v>
      </c>
      <c r="E21" s="51" t="s">
        <v>25</v>
      </c>
      <c r="G21" s="51" t="s">
        <v>24</v>
      </c>
      <c r="I21" s="53" t="s">
        <v>27</v>
      </c>
      <c r="M21" s="52" t="s">
        <v>27</v>
      </c>
    </row>
    <row r="22" spans="2:15" ht="11.45" customHeight="1">
      <c r="C22" s="51" t="s">
        <v>59</v>
      </c>
      <c r="E22" s="51" t="s">
        <v>23</v>
      </c>
      <c r="G22" s="51" t="s">
        <v>22</v>
      </c>
      <c r="I22" s="53" t="s">
        <v>25</v>
      </c>
      <c r="M22" s="52" t="s">
        <v>24</v>
      </c>
    </row>
    <row r="23" spans="2:15" ht="11.45" customHeight="1">
      <c r="C23" s="51" t="s">
        <v>76</v>
      </c>
      <c r="E23" s="64" t="str">
        <f>I24</f>
        <v>danielb@aksales.com</v>
      </c>
      <c r="G23" s="64" t="s">
        <v>62</v>
      </c>
      <c r="I23" s="53" t="s">
        <v>23</v>
      </c>
      <c r="M23" s="52" t="s">
        <v>22</v>
      </c>
    </row>
    <row r="24" spans="2:15" ht="11.45" customHeight="1" thickBot="1">
      <c r="C24" s="51" t="s">
        <v>39</v>
      </c>
      <c r="I24" s="65" t="s">
        <v>21</v>
      </c>
      <c r="M24" s="68" t="s">
        <v>62</v>
      </c>
    </row>
    <row r="25" spans="2:15" ht="11.45" customHeight="1">
      <c r="C25" s="51" t="s">
        <v>65</v>
      </c>
      <c r="E25" s="48" t="s">
        <v>20</v>
      </c>
      <c r="G25" s="48" t="s">
        <v>19</v>
      </c>
      <c r="I25" s="49"/>
      <c r="M25" s="49"/>
    </row>
    <row r="26" spans="2:15" ht="11.45" customHeight="1" thickBot="1">
      <c r="C26" s="51" t="s">
        <v>60</v>
      </c>
      <c r="D26" s="6"/>
      <c r="E26" s="48" t="s">
        <v>61</v>
      </c>
      <c r="F26" s="6"/>
      <c r="G26" s="48" t="s">
        <v>18</v>
      </c>
      <c r="H26" s="47"/>
      <c r="I26" s="11"/>
      <c r="M26" s="11"/>
    </row>
    <row r="27" spans="2:15" ht="11.45" customHeight="1">
      <c r="C27" s="50" t="s">
        <v>66</v>
      </c>
      <c r="D27" s="6"/>
      <c r="E27" s="48" t="s">
        <v>17</v>
      </c>
      <c r="F27" s="6"/>
      <c r="G27" s="48" t="s">
        <v>16</v>
      </c>
      <c r="H27" s="47"/>
      <c r="I27" s="46" t="s">
        <v>15</v>
      </c>
      <c r="M27" s="45" t="s">
        <v>15</v>
      </c>
    </row>
    <row r="28" spans="2:15" ht="12.75" thickBot="1">
      <c r="D28" s="44"/>
      <c r="E28" s="43">
        <f>I28</f>
        <v>28497</v>
      </c>
      <c r="G28" s="43">
        <f>M28</f>
        <v>29888</v>
      </c>
      <c r="H28" s="42"/>
      <c r="I28" s="41">
        <v>28497</v>
      </c>
      <c r="M28" s="40">
        <v>29888</v>
      </c>
    </row>
    <row r="29" spans="2:15">
      <c r="C29" s="39"/>
      <c r="D29" s="38"/>
      <c r="E29" s="37" t="s">
        <v>14</v>
      </c>
      <c r="G29" s="37" t="s">
        <v>13</v>
      </c>
      <c r="H29" s="36"/>
    </row>
    <row r="30" spans="2:15">
      <c r="D30" s="35"/>
      <c r="E30" s="35"/>
      <c r="G30" s="35"/>
      <c r="H30" s="35"/>
    </row>
    <row r="31" spans="2:15" ht="11.45" customHeight="1">
      <c r="B31" s="34"/>
      <c r="C31" s="31" t="s">
        <v>12</v>
      </c>
      <c r="D31" s="9"/>
      <c r="E31" s="8"/>
      <c r="G31" s="8"/>
      <c r="H31" s="7"/>
      <c r="I31" s="31" t="s">
        <v>12</v>
      </c>
      <c r="J31" s="33" t="s">
        <v>11</v>
      </c>
      <c r="K31" s="48" t="s">
        <v>10</v>
      </c>
      <c r="M31" s="31" t="s">
        <v>12</v>
      </c>
      <c r="N31" s="33" t="s">
        <v>11</v>
      </c>
      <c r="O31" s="48" t="s">
        <v>10</v>
      </c>
    </row>
    <row r="32" spans="2:15" ht="11.45" customHeight="1">
      <c r="B32" s="22">
        <v>0</v>
      </c>
      <c r="C32" s="29" t="s">
        <v>9</v>
      </c>
      <c r="D32" s="9"/>
      <c r="E32" s="27" t="str">
        <f t="shared" ref="E32:E41" si="0">IF(B32&gt;0,J32," ")</f>
        <v xml:space="preserve"> </v>
      </c>
      <c r="G32" s="27" t="str">
        <f t="shared" ref="G32:G41" si="1">IF(B32&gt;0,N32," ")</f>
        <v xml:space="preserve"> </v>
      </c>
      <c r="H32" s="7"/>
      <c r="I32" s="29" t="s">
        <v>9</v>
      </c>
      <c r="J32" s="32">
        <v>2660</v>
      </c>
      <c r="K32" s="48"/>
      <c r="M32" s="29" t="s">
        <v>9</v>
      </c>
      <c r="N32" s="32">
        <v>3425</v>
      </c>
      <c r="O32" s="24"/>
    </row>
    <row r="33" spans="2:15" ht="11.45" customHeight="1">
      <c r="B33" s="22">
        <v>0</v>
      </c>
      <c r="C33" s="29" t="s">
        <v>8</v>
      </c>
      <c r="D33" s="21"/>
      <c r="E33" s="27" t="str">
        <f t="shared" si="0"/>
        <v xml:space="preserve"> </v>
      </c>
      <c r="G33" s="27" t="str">
        <f t="shared" si="1"/>
        <v xml:space="preserve"> </v>
      </c>
      <c r="H33" s="26"/>
      <c r="I33" s="29" t="s">
        <v>8</v>
      </c>
      <c r="J33" s="25">
        <v>9895</v>
      </c>
      <c r="K33" s="48"/>
      <c r="M33" s="29" t="s">
        <v>8</v>
      </c>
      <c r="N33" s="25">
        <v>9628</v>
      </c>
      <c r="O33" s="24"/>
    </row>
    <row r="34" spans="2:15" ht="11.45" customHeight="1">
      <c r="B34" s="22">
        <v>0</v>
      </c>
      <c r="C34" s="30" t="s">
        <v>7</v>
      </c>
      <c r="D34" s="21"/>
      <c r="E34" s="27" t="str">
        <f t="shared" si="0"/>
        <v xml:space="preserve"> </v>
      </c>
      <c r="G34" s="27" t="str">
        <f t="shared" si="1"/>
        <v xml:space="preserve"> </v>
      </c>
      <c r="H34" s="26"/>
      <c r="I34" s="30" t="s">
        <v>7</v>
      </c>
      <c r="J34" s="25">
        <v>465</v>
      </c>
      <c r="K34" s="48"/>
      <c r="M34" s="30" t="s">
        <v>7</v>
      </c>
      <c r="N34" s="25">
        <v>515</v>
      </c>
      <c r="O34" s="24"/>
    </row>
    <row r="35" spans="2:15" ht="11.45" customHeight="1">
      <c r="B35" s="22">
        <v>0</v>
      </c>
      <c r="C35" s="1" t="s">
        <v>71</v>
      </c>
      <c r="D35" s="21"/>
      <c r="E35" s="27" t="str">
        <f t="shared" si="0"/>
        <v xml:space="preserve"> </v>
      </c>
      <c r="G35" s="27" t="str">
        <f t="shared" si="1"/>
        <v xml:space="preserve"> </v>
      </c>
      <c r="H35" s="26"/>
      <c r="I35" s="24" t="s">
        <v>4</v>
      </c>
      <c r="J35" s="25">
        <v>275</v>
      </c>
      <c r="K35" s="67" t="s">
        <v>75</v>
      </c>
      <c r="M35" s="24" t="s">
        <v>4</v>
      </c>
      <c r="N35" s="25">
        <v>335</v>
      </c>
      <c r="O35" s="67" t="s">
        <v>75</v>
      </c>
    </row>
    <row r="36" spans="2:15" ht="11.45" customHeight="1">
      <c r="B36" s="22">
        <v>0</v>
      </c>
      <c r="C36" s="29" t="s">
        <v>6</v>
      </c>
      <c r="D36" s="21"/>
      <c r="E36" s="27" t="str">
        <f t="shared" si="0"/>
        <v xml:space="preserve"> </v>
      </c>
      <c r="G36" s="27" t="str">
        <f t="shared" si="1"/>
        <v xml:space="preserve"> </v>
      </c>
      <c r="H36" s="26"/>
      <c r="I36" s="29" t="s">
        <v>6</v>
      </c>
      <c r="J36" s="25" t="s">
        <v>67</v>
      </c>
      <c r="K36" s="48" t="s">
        <v>68</v>
      </c>
      <c r="M36" s="29" t="s">
        <v>6</v>
      </c>
      <c r="N36" s="25">
        <v>260</v>
      </c>
      <c r="O36" s="24"/>
    </row>
    <row r="37" spans="2:15" ht="11.45" customHeight="1">
      <c r="B37" s="22">
        <v>0</v>
      </c>
      <c r="C37" s="29" t="s">
        <v>1</v>
      </c>
      <c r="D37" s="21"/>
      <c r="E37" s="27" t="str">
        <f t="shared" si="0"/>
        <v xml:space="preserve"> </v>
      </c>
      <c r="G37" s="27" t="str">
        <f t="shared" si="1"/>
        <v xml:space="preserve"> </v>
      </c>
      <c r="H37" s="26"/>
      <c r="I37" s="29" t="s">
        <v>1</v>
      </c>
      <c r="J37" s="25">
        <v>190</v>
      </c>
      <c r="K37" s="48"/>
      <c r="M37" s="29" t="s">
        <v>1</v>
      </c>
      <c r="N37" s="25">
        <v>166</v>
      </c>
      <c r="O37" s="24"/>
    </row>
    <row r="38" spans="2:15" ht="11.45" customHeight="1">
      <c r="B38" s="22">
        <v>0</v>
      </c>
      <c r="C38" s="23" t="s">
        <v>5</v>
      </c>
      <c r="D38" s="21"/>
      <c r="E38" s="27" t="str">
        <f t="shared" si="0"/>
        <v xml:space="preserve"> </v>
      </c>
      <c r="G38" s="27" t="str">
        <f t="shared" si="1"/>
        <v xml:space="preserve"> </v>
      </c>
      <c r="H38" s="26"/>
      <c r="I38" s="23" t="s">
        <v>5</v>
      </c>
      <c r="J38" s="25" t="s">
        <v>67</v>
      </c>
      <c r="K38" s="48" t="s">
        <v>68</v>
      </c>
      <c r="M38" s="23" t="s">
        <v>5</v>
      </c>
      <c r="N38" s="25" t="s">
        <v>67</v>
      </c>
      <c r="O38" s="48" t="s">
        <v>68</v>
      </c>
    </row>
    <row r="39" spans="2:15" ht="11.45" customHeight="1">
      <c r="B39" s="22">
        <v>0</v>
      </c>
      <c r="C39" s="23" t="s">
        <v>3</v>
      </c>
      <c r="D39" s="21"/>
      <c r="E39" s="27" t="str">
        <f t="shared" si="0"/>
        <v xml:space="preserve"> </v>
      </c>
      <c r="G39" s="27" t="str">
        <f t="shared" si="1"/>
        <v xml:space="preserve"> </v>
      </c>
      <c r="H39" s="26"/>
      <c r="I39" s="23" t="s">
        <v>3</v>
      </c>
      <c r="J39" s="25">
        <v>499</v>
      </c>
      <c r="K39" s="48"/>
      <c r="M39" s="23" t="s">
        <v>3</v>
      </c>
      <c r="N39" s="25">
        <v>250</v>
      </c>
      <c r="O39" s="24"/>
    </row>
    <row r="40" spans="2:15" ht="11.45" customHeight="1">
      <c r="B40" s="22">
        <v>0</v>
      </c>
      <c r="C40" s="28" t="s">
        <v>73</v>
      </c>
      <c r="D40" s="21"/>
      <c r="E40" s="27" t="str">
        <f t="shared" si="0"/>
        <v xml:space="preserve"> </v>
      </c>
      <c r="G40" s="27" t="str">
        <f t="shared" si="1"/>
        <v xml:space="preserve"> </v>
      </c>
      <c r="H40" s="26"/>
      <c r="I40" s="28" t="s">
        <v>2</v>
      </c>
      <c r="J40" s="25">
        <v>580</v>
      </c>
      <c r="K40" s="24"/>
      <c r="M40" s="28" t="s">
        <v>2</v>
      </c>
      <c r="N40" s="25" t="s">
        <v>69</v>
      </c>
      <c r="O40" s="67" t="s">
        <v>72</v>
      </c>
    </row>
    <row r="41" spans="2:15" ht="11.45" customHeight="1">
      <c r="B41" s="22">
        <v>0</v>
      </c>
      <c r="C41" s="23" t="s">
        <v>70</v>
      </c>
      <c r="D41" s="21"/>
      <c r="E41" s="27" t="str">
        <f t="shared" si="0"/>
        <v xml:space="preserve"> </v>
      </c>
      <c r="G41" s="27" t="str">
        <f t="shared" si="1"/>
        <v xml:space="preserve"> </v>
      </c>
      <c r="H41" s="21"/>
      <c r="I41" s="23" t="s">
        <v>0</v>
      </c>
      <c r="J41" s="25">
        <v>0</v>
      </c>
      <c r="K41" s="69" t="s">
        <v>74</v>
      </c>
      <c r="M41" s="23" t="s">
        <v>0</v>
      </c>
      <c r="N41" s="25" t="s">
        <v>69</v>
      </c>
      <c r="O41" s="67" t="s">
        <v>69</v>
      </c>
    </row>
    <row r="42" spans="2:15">
      <c r="B42" s="63"/>
      <c r="C42" s="4"/>
      <c r="D42" s="21"/>
      <c r="E42" s="21"/>
      <c r="G42" s="21"/>
      <c r="H42" s="21"/>
      <c r="I42" s="18"/>
      <c r="J42" s="20"/>
      <c r="K42" s="4"/>
      <c r="M42" s="18"/>
      <c r="N42" s="19"/>
      <c r="O42" s="4"/>
    </row>
    <row r="43" spans="2:15">
      <c r="B43" s="63"/>
      <c r="C43" s="66" t="s">
        <v>63</v>
      </c>
      <c r="D43" s="21"/>
      <c r="E43" s="15">
        <f>SUM(E32:E40)+E28</f>
        <v>28497</v>
      </c>
      <c r="F43" s="13"/>
      <c r="G43" s="15">
        <f>SUM(G32:G40)+G28</f>
        <v>29888</v>
      </c>
      <c r="H43" s="21"/>
      <c r="I43" s="18"/>
      <c r="J43" s="20"/>
      <c r="K43" s="4"/>
      <c r="M43" s="18"/>
      <c r="N43" s="19"/>
      <c r="O43" s="4"/>
    </row>
    <row r="44" spans="2:15">
      <c r="B44" s="63"/>
      <c r="C44" s="66" t="s">
        <v>64</v>
      </c>
      <c r="D44" s="21"/>
      <c r="E44" s="13"/>
      <c r="F44" s="13"/>
      <c r="G44" s="13"/>
      <c r="H44" s="21"/>
      <c r="I44" s="18"/>
      <c r="J44" s="20"/>
      <c r="K44" s="4"/>
      <c r="M44" s="18"/>
      <c r="N44" s="19"/>
      <c r="O44" s="4"/>
    </row>
    <row r="45" spans="2:15" ht="12.6" hidden="1" customHeight="1">
      <c r="E45" s="11" t="b">
        <f>OR(E43&gt;G43)</f>
        <v>0</v>
      </c>
      <c r="F45" s="11"/>
      <c r="G45" s="11" t="b">
        <f>OR(G43&gt;E43)</f>
        <v>1</v>
      </c>
      <c r="M45" s="18"/>
      <c r="N45" s="17"/>
      <c r="O45" s="4"/>
    </row>
    <row r="46" spans="2:15">
      <c r="D46" s="16"/>
      <c r="E46" s="8" t="str">
        <f>IF(E45=FALSE,"Purchase","Don't Purchase")</f>
        <v>Purchase</v>
      </c>
      <c r="F46" s="10"/>
      <c r="G46" s="8" t="str">
        <f>IF(G45=FALSE,"Purchase","Don't Purchase")</f>
        <v>Don't Purchase</v>
      </c>
      <c r="H46" s="14"/>
      <c r="I46" s="4"/>
    </row>
    <row r="47" spans="2:15" ht="9" customHeight="1">
      <c r="D47" s="13"/>
      <c r="H47" s="12"/>
      <c r="I47" s="4"/>
    </row>
    <row r="48" spans="2:15" ht="12" customHeight="1">
      <c r="D48" s="11"/>
      <c r="H48" s="11"/>
      <c r="I48" s="4"/>
    </row>
    <row r="49" spans="4:9">
      <c r="D49" s="9"/>
      <c r="G49" s="4"/>
      <c r="H49" s="9"/>
      <c r="I49" s="4"/>
    </row>
  </sheetData>
  <sheetProtection selectLockedCells="1"/>
  <hyperlinks>
    <hyperlink ref="M24" r:id="rId1"/>
    <hyperlink ref="E23" r:id="rId2" display="richardd@aksales.com"/>
    <hyperlink ref="G23" r:id="rId3"/>
    <hyperlink ref="I24" r:id="rId4"/>
  </hyperlinks>
  <printOptions verticalCentered="1"/>
  <pageMargins left="0.25" right="0.25" top="0.3" bottom="0.16" header="0.2" footer="0.16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163RC</vt:lpstr>
      <vt:lpstr>'163RC'!Print_Area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Futrel, Kristi L (DOT)</dc:creator>
  <cp:lastModifiedBy>Futrel, Kristi L (DOT)</cp:lastModifiedBy>
  <cp:lastPrinted>2019-10-03T23:18:30Z</cp:lastPrinted>
  <dcterms:created xsi:type="dcterms:W3CDTF">2019-09-26T23:52:51Z</dcterms:created>
  <dcterms:modified xsi:type="dcterms:W3CDTF">2020-10-01T20:39:52Z</dcterms:modified>
</cp:coreProperties>
</file>