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PROCURE\Bid Archive\2200-2299\2200 Light Duty Contract\2021 Pricing\"/>
    </mc:Choice>
  </mc:AlternateContent>
  <bookViews>
    <workbookView xWindow="0" yWindow="0" windowWidth="23040" windowHeight="9405"/>
  </bookViews>
  <sheets>
    <sheet name="Class 154RC" sheetId="1" r:id="rId1"/>
  </sheets>
  <definedNames>
    <definedName name="_xlnm.Print_Area" localSheetId="0">'Class 154RC'!$A$1:$I$43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36" i="1" l="1"/>
  <c r="E15" i="1" l="1"/>
  <c r="E20" i="1"/>
  <c r="E25" i="1"/>
  <c r="G25" i="1"/>
  <c r="I25" i="1"/>
  <c r="G28" i="1"/>
  <c r="I29" i="1"/>
  <c r="E30" i="1"/>
  <c r="I30" i="1"/>
  <c r="E31" i="1"/>
  <c r="G30" i="1"/>
  <c r="I31" i="1"/>
  <c r="E32" i="1"/>
  <c r="G31" i="1"/>
  <c r="I32" i="1"/>
  <c r="E33" i="1"/>
  <c r="G32" i="1"/>
  <c r="I33" i="1"/>
  <c r="E34" i="1"/>
  <c r="G33" i="1"/>
  <c r="I34" i="1"/>
  <c r="E35" i="1"/>
  <c r="G34" i="1"/>
  <c r="I35" i="1"/>
  <c r="G35" i="1"/>
  <c r="I36" i="1"/>
  <c r="G36" i="1"/>
  <c r="E38" i="1" l="1"/>
  <c r="I38" i="1"/>
  <c r="G38" i="1"/>
  <c r="I40" i="1" l="1"/>
  <c r="E40" i="1"/>
  <c r="E41" i="1"/>
  <c r="G40" i="1"/>
  <c r="G41" i="1" s="1"/>
  <c r="I41" i="1"/>
</calcChain>
</file>

<file path=xl/sharedStrings.xml><?xml version="1.0" encoding="utf-8"?>
<sst xmlns="http://schemas.openxmlformats.org/spreadsheetml/2006/main" count="168" uniqueCount="110">
  <si>
    <t>0=no</t>
  </si>
  <si>
    <t>1=yes</t>
  </si>
  <si>
    <t>All others $600.00 delivery fee</t>
  </si>
  <si>
    <t>Shipping to Juneau</t>
  </si>
  <si>
    <t>All others $750.00 delivery fee</t>
  </si>
  <si>
    <t>All Others $300.00</t>
  </si>
  <si>
    <t>Shipping to Juneau $0.00 SOA Vehicles  to SOA Shop all others $300.00</t>
  </si>
  <si>
    <t>Plow Prep Package</t>
  </si>
  <si>
    <t>All others $300.00 delivery fee</t>
  </si>
  <si>
    <t>Shipping to Fairbanks</t>
  </si>
  <si>
    <t>Trailer Towing Package w/ Class IV Hitch</t>
  </si>
  <si>
    <t>Anti-Freeze-Long Life Coolant to a minimum -50 degree protection</t>
  </si>
  <si>
    <t>Mud Flaps, HD Rubber, 4-wheels</t>
  </si>
  <si>
    <t>OEM or Dealer Installed Auto Start</t>
  </si>
  <si>
    <t>Spray In Bed Liner, 8’ Bed</t>
  </si>
  <si>
    <t>Dealer Installed not OEM</t>
  </si>
  <si>
    <t>OEM Trailer Brake Controller</t>
  </si>
  <si>
    <t>AM/FM with CD</t>
  </si>
  <si>
    <t>Standard Included</t>
  </si>
  <si>
    <t>OEM Backup Camera system</t>
  </si>
  <si>
    <t>Power Windows/Locks &amp; Air Conditioning</t>
  </si>
  <si>
    <t>OEM Stereo with CD and Hands Free Communication System</t>
  </si>
  <si>
    <t>Cruise Control and Tilt Steering</t>
  </si>
  <si>
    <t>OEM</t>
  </si>
  <si>
    <t>40/20/40 Seat</t>
  </si>
  <si>
    <t>Cloth Bucket Seats with Center Console</t>
  </si>
  <si>
    <t>40/mini console/40 seat</t>
  </si>
  <si>
    <t>40/20/40 w/ctr console</t>
  </si>
  <si>
    <t>Turbo Diesel Engine</t>
  </si>
  <si>
    <t>Turbo Diesel Engine in lieu of gas engine</t>
  </si>
  <si>
    <t>Duramax w/ Allison Transmission</t>
  </si>
  <si>
    <t>Comments/Notes</t>
  </si>
  <si>
    <t>Additional Cost</t>
  </si>
  <si>
    <t>AVAILABLE OPTIONS</t>
  </si>
  <si>
    <t>Comments</t>
  </si>
  <si>
    <t>Ford</t>
  </si>
  <si>
    <t>ACD/Dodge</t>
  </si>
  <si>
    <t>Chevrolet</t>
  </si>
  <si>
    <t>UNIT COST</t>
  </si>
  <si>
    <t>Engine: 6.2 V-8</t>
  </si>
  <si>
    <t>DIESEL ONLY</t>
  </si>
  <si>
    <t>Engine: 6.0 V-8</t>
  </si>
  <si>
    <t>2500 DJ7L62</t>
  </si>
  <si>
    <t>calvintowns1@gmail.com</t>
  </si>
  <si>
    <t>davidluke@kendallauto.com</t>
  </si>
  <si>
    <t>danielb@aksales.com</t>
  </si>
  <si>
    <t>Model: F250 XL</t>
  </si>
  <si>
    <t>Model: Silverado 1 WT</t>
  </si>
  <si>
    <t>Fax: 907-276-4191</t>
  </si>
  <si>
    <t>Fax: 793-8255</t>
  </si>
  <si>
    <t>Fax: 352-5629</t>
  </si>
  <si>
    <t>Fax: 265-7507</t>
  </si>
  <si>
    <t>OEM Trailer Hitch Package</t>
  </si>
  <si>
    <t>Phone: 907-276-1331</t>
  </si>
  <si>
    <t>Phone: 793-8213</t>
  </si>
  <si>
    <t>Phone: 352-5677</t>
  </si>
  <si>
    <t>Fax: 276-4191</t>
  </si>
  <si>
    <t>Phone: 265-7535</t>
  </si>
  <si>
    <t>Spray in Bed Liner</t>
  </si>
  <si>
    <t>Anchorage Alaska 99501</t>
  </si>
  <si>
    <t>Anchorage, Alaska 99501</t>
  </si>
  <si>
    <t>Wasilla, Alaska 99654</t>
  </si>
  <si>
    <t>Phone: 276-1331</t>
  </si>
  <si>
    <t>Snow Plow Prep Package</t>
  </si>
  <si>
    <t>2601 E. 5th Avenue</t>
  </si>
  <si>
    <t>Address: 431 Unga Street</t>
  </si>
  <si>
    <t>Address: 2701 E. Mountain Village Drive</t>
  </si>
  <si>
    <t>Address: 1300 East 5th Avenue</t>
  </si>
  <si>
    <t>Contact: Calvin Towns</t>
  </si>
  <si>
    <t>Contact: Ray Marcum</t>
  </si>
  <si>
    <t>Contact: Dave Luke</t>
  </si>
  <si>
    <t>Address: 2601 E. 5th Ave.</t>
  </si>
  <si>
    <t>Contact:  Daniel Bacon</t>
  </si>
  <si>
    <t>Anchorage Chrysler</t>
  </si>
  <si>
    <t>Vendor: Kendall Ford</t>
  </si>
  <si>
    <t>Vendor: Alaska Sales &amp; Service</t>
  </si>
  <si>
    <t>431 Unga Street</t>
  </si>
  <si>
    <t>1300 East 5th Avenue</t>
  </si>
  <si>
    <t>Anchorage Chrysler Dodge</t>
  </si>
  <si>
    <t xml:space="preserve"> Kendall Ford</t>
  </si>
  <si>
    <t>Alaska Sales &amp; Service</t>
  </si>
  <si>
    <t>Air Conditioning</t>
  </si>
  <si>
    <t>Rubberized Vinyl Flooring</t>
  </si>
  <si>
    <t>8-Foot Bed (Long Box)</t>
  </si>
  <si>
    <t>Replacing Vehicle:</t>
  </si>
  <si>
    <t>Standard Equipment: Class 154 3/4 Ton Regular Cab 4x4</t>
  </si>
  <si>
    <t>STD</t>
  </si>
  <si>
    <t>Exterior Color: OEM White</t>
  </si>
  <si>
    <t>Darkest of OEM Manufacturers Standard Cloth Upholstery Interior (cloth or cloth with vinyl trim would be acceptable)</t>
  </si>
  <si>
    <t>Seating for three (3) including driver</t>
  </si>
  <si>
    <t>GVWR:  9,200 Pounds</t>
  </si>
  <si>
    <t>4 Wheel Drive (4x4)</t>
  </si>
  <si>
    <t>Engine: Gas V8</t>
  </si>
  <si>
    <t>Engine Block Heater</t>
  </si>
  <si>
    <t>Automatic Transmission</t>
  </si>
  <si>
    <t>40/20/40 Split Bench Cloth Seats or MINI CENTER CONSOLE</t>
  </si>
  <si>
    <t>Cruise Control/Tilt Steering</t>
  </si>
  <si>
    <t>Power Windows/Power Locks</t>
  </si>
  <si>
    <t>Keyless Remote Entry w/2 Fobs</t>
  </si>
  <si>
    <t>Mirrors: Outside - Trailer Tow Power/Heated Mirrors, left and right, driver adjustable</t>
  </si>
  <si>
    <t>AM/FM Stereo</t>
  </si>
  <si>
    <t>OEM Backup Camera</t>
  </si>
  <si>
    <t>Daytime Running Lights</t>
  </si>
  <si>
    <t>OEM Spare Wheel, Tire, Jack</t>
  </si>
  <si>
    <t>FOB Anchorage</t>
  </si>
  <si>
    <t>OEM Stereo with Hands Free Communication System</t>
  </si>
  <si>
    <t>Anti Freeze Long Life Coolant to a minimum -50 degree protection</t>
  </si>
  <si>
    <t>OEM Up-fitter Switches to include all components (Connectors and terminals necessary for hook up)</t>
  </si>
  <si>
    <t>Call for Quote</t>
  </si>
  <si>
    <t>raymarcum@kendallauto.com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</si>
</sst>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9">
    <font>
      <sz val="10"/>
      <name val="Palatino"/>
    </font>
    <font>
      <sz val="10"/>
      <name val="Palatino"/>
    </font>
    <font>
      <sz val="9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u/>
      <sz val="10"/>
      <color theme="10"/>
      <name val="Palatino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7" fillId="0" borderId="0" applyNumberFormat="0" applyFill="0" applyBorder="0" applyAlignment="0" applyProtection="0"/>
    <xf numFmtId="0" fontId="3" fillId="0" borderId="0"/>
  </cellStyleXfs>
  <cellXfs count="109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Border="1" applyProtection="1"/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2" applyFont="1" applyBorder="1" applyAlignment="1" applyProtection="1">
      <alignment horizontal="center"/>
    </xf>
    <xf numFmtId="0" fontId="2" fillId="0" borderId="0" xfId="2" applyFont="1" applyBorder="1" applyAlignment="1" applyProtection="1">
      <alignment horizontal="right"/>
    </xf>
    <xf numFmtId="39" fontId="2" fillId="0" borderId="0" xfId="0" applyNumberFormat="1" applyFont="1" applyFill="1" applyAlignment="1" applyProtection="1">
      <alignment vertical="center"/>
    </xf>
    <xf numFmtId="0" fontId="2" fillId="0" borderId="0" xfId="2" applyFont="1" applyBorder="1" applyProtection="1"/>
    <xf numFmtId="0" fontId="2" fillId="0" borderId="0" xfId="2" applyFont="1" applyProtection="1"/>
    <xf numFmtId="0" fontId="2" fillId="0" borderId="0" xfId="2" applyFont="1" applyAlignment="1" applyProtection="1">
      <alignment horizontal="right"/>
    </xf>
    <xf numFmtId="44" fontId="2" fillId="2" borderId="1" xfId="1" applyNumberFormat="1" applyFont="1" applyFill="1" applyBorder="1" applyAlignment="1" applyProtection="1">
      <alignment vertical="center"/>
    </xf>
    <xf numFmtId="44" fontId="2" fillId="0" borderId="0" xfId="1" applyNumberFormat="1" applyFont="1" applyFill="1" applyBorder="1" applyAlignment="1" applyProtection="1">
      <alignment vertical="center"/>
    </xf>
    <xf numFmtId="44" fontId="2" fillId="0" borderId="0" xfId="1" applyNumberFormat="1" applyFont="1" applyFill="1" applyAlignment="1" applyProtection="1">
      <alignment vertical="center"/>
    </xf>
    <xf numFmtId="44" fontId="2" fillId="2" borderId="0" xfId="1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44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3" applyFont="1" applyFill="1" applyBorder="1" applyProtection="1"/>
    <xf numFmtId="7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center"/>
    </xf>
    <xf numFmtId="44" fontId="2" fillId="0" borderId="0" xfId="0" applyNumberFormat="1" applyFont="1" applyBorder="1" applyAlignment="1" applyProtection="1">
      <alignment horizontal="right"/>
    </xf>
    <xf numFmtId="44" fontId="2" fillId="0" borderId="0" xfId="1" applyNumberFormat="1" applyFont="1" applyFill="1" applyBorder="1" applyAlignment="1" applyProtection="1">
      <alignment horizontal="right" vertical="center"/>
    </xf>
    <xf numFmtId="44" fontId="2" fillId="0" borderId="0" xfId="1" applyNumberFormat="1" applyFont="1" applyFill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44" fontId="2" fillId="0" borderId="1" xfId="1" applyFont="1" applyFill="1" applyBorder="1" applyAlignment="1" applyProtection="1">
      <alignment horizontal="right" vertical="center"/>
    </xf>
    <xf numFmtId="0" fontId="2" fillId="0" borderId="1" xfId="3" applyFont="1" applyFill="1" applyBorder="1" applyProtection="1"/>
    <xf numFmtId="44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vertical="center"/>
    </xf>
    <xf numFmtId="7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wrapText="1"/>
    </xf>
    <xf numFmtId="0" fontId="2" fillId="0" borderId="3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44" fontId="2" fillId="0" borderId="1" xfId="0" applyNumberFormat="1" applyFont="1" applyBorder="1" applyAlignment="1" applyProtection="1">
      <alignment horizontal="right"/>
    </xf>
    <xf numFmtId="44" fontId="2" fillId="0" borderId="1" xfId="1" applyNumberFormat="1" applyFont="1" applyFill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/>
    </xf>
    <xf numFmtId="0" fontId="2" fillId="0" borderId="1" xfId="3" applyFont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</xf>
    <xf numFmtId="44" fontId="2" fillId="0" borderId="0" xfId="1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vertical="center"/>
    </xf>
    <xf numFmtId="0" fontId="2" fillId="0" borderId="3" xfId="2" applyFont="1" applyFill="1" applyBorder="1" applyProtection="1"/>
    <xf numFmtId="0" fontId="2" fillId="0" borderId="1" xfId="2" applyFont="1" applyFill="1" applyBorder="1" applyProtection="1"/>
    <xf numFmtId="44" fontId="2" fillId="0" borderId="1" xfId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center" vertical="center"/>
    </xf>
    <xf numFmtId="44" fontId="2" fillId="0" borderId="0" xfId="1" applyFont="1" applyFill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6" xfId="2" applyFont="1" applyFill="1" applyBorder="1" applyAlignment="1" applyProtection="1">
      <alignment horizontal="right" vertical="center"/>
    </xf>
    <xf numFmtId="44" fontId="2" fillId="0" borderId="0" xfId="1" applyFont="1" applyFill="1" applyBorder="1" applyAlignment="1" applyProtection="1">
      <alignment horizontal="right" vertical="center"/>
    </xf>
    <xf numFmtId="44" fontId="2" fillId="0" borderId="6" xfId="1" applyFont="1" applyFill="1" applyBorder="1" applyAlignment="1" applyProtection="1">
      <alignment horizontal="center" vertical="center"/>
    </xf>
    <xf numFmtId="44" fontId="2" fillId="0" borderId="6" xfId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/>
    </xf>
    <xf numFmtId="44" fontId="5" fillId="0" borderId="7" xfId="1" applyFont="1" applyFill="1" applyBorder="1" applyAlignment="1" applyProtection="1">
      <alignment vertical="center"/>
    </xf>
    <xf numFmtId="7" fontId="2" fillId="0" borderId="7" xfId="1" applyNumberFormat="1" applyFont="1" applyFill="1" applyBorder="1" applyAlignment="1" applyProtection="1">
      <alignment vertical="center"/>
    </xf>
    <xf numFmtId="44" fontId="5" fillId="0" borderId="4" xfId="1" applyNumberFormat="1" applyFont="1" applyFill="1" applyBorder="1" applyAlignment="1" applyProtection="1">
      <alignment horizontal="right" vertical="center"/>
    </xf>
    <xf numFmtId="44" fontId="5" fillId="0" borderId="8" xfId="1" applyFont="1" applyFill="1" applyBorder="1" applyAlignment="1" applyProtection="1">
      <alignment vertical="center"/>
    </xf>
    <xf numFmtId="44" fontId="2" fillId="0" borderId="8" xfId="1" applyFont="1" applyFill="1" applyBorder="1" applyAlignment="1" applyProtection="1">
      <alignment vertical="center"/>
    </xf>
    <xf numFmtId="0" fontId="6" fillId="0" borderId="9" xfId="0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right" vertical="center"/>
    </xf>
    <xf numFmtId="0" fontId="6" fillId="0" borderId="8" xfId="2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2" applyFont="1" applyFill="1" applyAlignment="1" applyProtection="1">
      <alignment vertical="center"/>
    </xf>
    <xf numFmtId="0" fontId="8" fillId="0" borderId="5" xfId="4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6" fillId="0" borderId="0" xfId="2" applyFont="1" applyFill="1" applyBorder="1" applyAlignment="1" applyProtection="1">
      <alignment horizontal="right" vertical="center"/>
    </xf>
    <xf numFmtId="0" fontId="7" fillId="0" borderId="6" xfId="4" applyBorder="1" applyAlignment="1" applyProtection="1"/>
    <xf numFmtId="0" fontId="6" fillId="0" borderId="0" xfId="2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left" wrapText="1"/>
    </xf>
    <xf numFmtId="0" fontId="2" fillId="0" borderId="6" xfId="2" applyFont="1" applyFill="1" applyBorder="1" applyAlignment="1" applyProtection="1">
      <alignment horizontal="left" vertical="center" wrapText="1"/>
    </xf>
    <xf numFmtId="0" fontId="2" fillId="0" borderId="0" xfId="2" applyFont="1" applyFill="1" applyAlignment="1" applyProtection="1">
      <alignment horizontal="right" vertical="center"/>
    </xf>
    <xf numFmtId="0" fontId="2" fillId="0" borderId="4" xfId="0" applyFont="1" applyBorder="1" applyAlignment="1" applyProtection="1"/>
    <xf numFmtId="0" fontId="2" fillId="0" borderId="0" xfId="2" applyFont="1" applyFill="1" applyBorder="1" applyAlignment="1" applyProtection="1">
      <alignment horizontal="left" vertical="center" wrapText="1"/>
    </xf>
    <xf numFmtId="0" fontId="2" fillId="0" borderId="4" xfId="2" applyFont="1" applyFill="1" applyBorder="1" applyAlignment="1" applyProtection="1">
      <alignment horizontal="left" wrapText="1"/>
    </xf>
    <xf numFmtId="0" fontId="2" fillId="0" borderId="0" xfId="2" applyFont="1" applyFill="1" applyBorder="1" applyAlignment="1" applyProtection="1">
      <alignment horizontal="right" vertical="center" wrapText="1"/>
    </xf>
    <xf numFmtId="0" fontId="8" fillId="0" borderId="6" xfId="4" applyFont="1" applyFill="1" applyBorder="1" applyAlignment="1" applyProtection="1">
      <alignment vertical="center"/>
    </xf>
    <xf numFmtId="0" fontId="2" fillId="0" borderId="4" xfId="2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horizontal="left" wrapText="1"/>
    </xf>
    <xf numFmtId="0" fontId="2" fillId="0" borderId="0" xfId="2" applyFont="1" applyFill="1" applyBorder="1" applyAlignment="1" applyProtection="1">
      <alignment horizontal="right" wrapText="1"/>
    </xf>
    <xf numFmtId="0" fontId="2" fillId="0" borderId="4" xfId="0" applyFont="1" applyFill="1" applyBorder="1" applyAlignment="1" applyProtection="1">
      <alignment wrapText="1"/>
    </xf>
    <xf numFmtId="0" fontId="2" fillId="0" borderId="9" xfId="0" applyFont="1" applyFill="1" applyBorder="1" applyAlignment="1" applyProtection="1">
      <alignment horizontal="left" wrapText="1"/>
    </xf>
    <xf numFmtId="0" fontId="2" fillId="0" borderId="8" xfId="0" applyFont="1" applyFill="1" applyBorder="1" applyAlignment="1" applyProtection="1">
      <alignment wrapText="1"/>
    </xf>
    <xf numFmtId="0" fontId="2" fillId="0" borderId="10" xfId="2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vertical="center"/>
    </xf>
    <xf numFmtId="0" fontId="2" fillId="4" borderId="1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Fill="1" applyBorder="1" applyAlignment="1" applyProtection="1"/>
    <xf numFmtId="0" fontId="2" fillId="0" borderId="0" xfId="0" applyFont="1" applyBorder="1" applyAlignment="1" applyProtection="1">
      <alignment horizontal="left" vertical="top" wrapText="1"/>
    </xf>
    <xf numFmtId="0" fontId="3" fillId="0" borderId="0" xfId="0" applyFont="1" applyBorder="1"/>
    <xf numFmtId="0" fontId="3" fillId="0" borderId="1" xfId="3" applyFont="1" applyFill="1" applyBorder="1"/>
    <xf numFmtId="0" fontId="3" fillId="0" borderId="1" xfId="3" applyFont="1" applyBorder="1" applyAlignment="1">
      <alignment horizontal="left"/>
    </xf>
    <xf numFmtId="0" fontId="3" fillId="0" borderId="1" xfId="5" applyFont="1" applyFill="1" applyBorder="1" applyAlignment="1">
      <alignment horizontal="left"/>
    </xf>
    <xf numFmtId="0" fontId="3" fillId="0" borderId="1" xfId="3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/>
    <xf numFmtId="0" fontId="2" fillId="0" borderId="0" xfId="0" applyFont="1" applyBorder="1" applyAlignment="1" applyProtection="1"/>
    <xf numFmtId="0" fontId="3" fillId="0" borderId="0" xfId="0" applyFont="1" applyBorder="1" applyAlignment="1">
      <alignment horizontal="left" wrapText="1"/>
    </xf>
  </cellXfs>
  <cellStyles count="6">
    <cellStyle name="Currency" xfId="1" builtinId="4"/>
    <cellStyle name="Hyperlink" xfId="4" builtinId="8"/>
    <cellStyle name="Normal" xfId="0" builtinId="0"/>
    <cellStyle name="Normal 2" xfId="5"/>
    <cellStyle name="Normal 3" xfId="3"/>
    <cellStyle name="Normal_Midsize Vendor Pricing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ichardd@aksales.com" TargetMode="External"/><Relationship Id="rId2" Type="http://schemas.openxmlformats.org/officeDocument/2006/relationships/hyperlink" Target="mailto:calvintowns1@gmail.com" TargetMode="External"/><Relationship Id="rId1" Type="http://schemas.openxmlformats.org/officeDocument/2006/relationships/hyperlink" Target="mailto:davidluke@kendallauto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anielb@aksal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AC67"/>
  <sheetViews>
    <sheetView tabSelected="1" zoomScaleNormal="100" workbookViewId="0">
      <selection sqref="A1:I43"/>
    </sheetView>
  </sheetViews>
  <sheetFormatPr defaultColWidth="9.33203125" defaultRowHeight="13.5" customHeight="1"/>
  <cols>
    <col min="1" max="1" width="3.6640625" style="1" customWidth="1"/>
    <col min="2" max="2" width="4.5" style="1" customWidth="1"/>
    <col min="3" max="3" width="86.1640625" style="1" customWidth="1"/>
    <col min="4" max="4" width="1.5" style="1" customWidth="1"/>
    <col min="5" max="5" width="24.33203125" style="1" customWidth="1"/>
    <col min="6" max="6" width="1.5" style="1" hidden="1" customWidth="1"/>
    <col min="7" max="7" width="18.33203125" style="1" hidden="1" customWidth="1"/>
    <col min="8" max="8" width="1.5" style="1" customWidth="1"/>
    <col min="9" max="9" width="29.33203125" style="1" bestFit="1" customWidth="1"/>
    <col min="10" max="10" width="2" style="1" customWidth="1"/>
    <col min="11" max="11" width="49" style="3" customWidth="1"/>
    <col min="12" max="12" width="18.33203125" style="4" customWidth="1"/>
    <col min="13" max="13" width="30.83203125" style="3" customWidth="1"/>
    <col min="14" max="14" width="1.83203125" style="2" customWidth="1"/>
    <col min="15" max="15" width="50.1640625" style="1" hidden="1" customWidth="1"/>
    <col min="16" max="16" width="15.33203125" style="1" hidden="1" customWidth="1"/>
    <col min="17" max="17" width="40.6640625" style="1" hidden="1" customWidth="1"/>
    <col min="18" max="18" width="4.1640625" style="1" hidden="1" customWidth="1"/>
    <col min="19" max="19" width="54.5" style="1" hidden="1" customWidth="1"/>
    <col min="20" max="20" width="12.6640625" style="1" hidden="1" customWidth="1"/>
    <col min="21" max="21" width="20.6640625" style="1" hidden="1" customWidth="1"/>
    <col min="22" max="22" width="1.1640625" style="1" customWidth="1"/>
    <col min="23" max="23" width="50.1640625" style="1" customWidth="1"/>
    <col min="24" max="24" width="19.6640625" style="1" customWidth="1"/>
    <col min="25" max="25" width="22.5" style="1" customWidth="1"/>
    <col min="26" max="26" width="4.5" style="1" customWidth="1"/>
    <col min="27" max="27" width="45.83203125" style="1" hidden="1" customWidth="1"/>
    <col min="28" max="28" width="15.1640625" style="1" hidden="1" customWidth="1"/>
    <col min="29" max="29" width="23.1640625" style="1" hidden="1" customWidth="1"/>
    <col min="30" max="16384" width="9.33203125" style="1"/>
  </cols>
  <sheetData>
    <row r="1" spans="2:29" ht="13.5" customHeight="1">
      <c r="B1" s="98" t="s">
        <v>85</v>
      </c>
      <c r="E1" s="97" t="s">
        <v>84</v>
      </c>
      <c r="I1" s="96"/>
      <c r="K1" s="1"/>
      <c r="L1" s="19"/>
      <c r="M1" s="1"/>
      <c r="N1" s="18"/>
      <c r="O1" s="73"/>
      <c r="P1" s="5"/>
      <c r="Q1" s="5"/>
      <c r="R1" s="5"/>
      <c r="S1" s="73"/>
      <c r="T1" s="5"/>
      <c r="V1" s="20"/>
    </row>
    <row r="2" spans="2:29" ht="13.5" customHeight="1">
      <c r="B2" s="100" t="s">
        <v>87</v>
      </c>
      <c r="C2" s="18"/>
      <c r="K2" s="1"/>
      <c r="L2" s="19"/>
      <c r="M2" s="1"/>
      <c r="N2" s="18"/>
      <c r="O2" s="73"/>
      <c r="P2" s="5"/>
      <c r="Q2" s="5"/>
      <c r="R2" s="5"/>
      <c r="S2" s="73"/>
      <c r="T2" s="5"/>
      <c r="V2" s="20"/>
    </row>
    <row r="3" spans="2:29" ht="32.25" customHeight="1">
      <c r="B3" s="108" t="s">
        <v>88</v>
      </c>
      <c r="C3" s="108"/>
      <c r="K3" s="1"/>
      <c r="L3" s="19"/>
      <c r="M3" s="1"/>
      <c r="N3" s="18"/>
      <c r="O3" s="73"/>
      <c r="P3" s="5"/>
      <c r="Q3" s="5"/>
      <c r="R3" s="5"/>
      <c r="S3" s="73"/>
      <c r="T3" s="5"/>
      <c r="V3" s="20"/>
    </row>
    <row r="4" spans="2:29" ht="13.5" customHeight="1">
      <c r="B4" s="100" t="s">
        <v>89</v>
      </c>
      <c r="C4" s="18"/>
      <c r="K4" s="1"/>
      <c r="L4" s="19"/>
      <c r="M4" s="1"/>
      <c r="N4" s="18"/>
      <c r="O4" s="73"/>
      <c r="P4" s="5"/>
      <c r="Q4" s="5"/>
      <c r="R4" s="5"/>
      <c r="S4" s="73"/>
      <c r="T4" s="5"/>
      <c r="V4" s="20"/>
    </row>
    <row r="5" spans="2:29" ht="13.5" customHeight="1">
      <c r="B5" s="100" t="s">
        <v>83</v>
      </c>
      <c r="C5" s="18"/>
      <c r="K5" s="1"/>
      <c r="L5" s="19"/>
      <c r="M5" s="1"/>
      <c r="N5" s="18"/>
      <c r="O5" s="73"/>
      <c r="P5" s="5"/>
      <c r="Q5" s="5"/>
      <c r="R5" s="5"/>
      <c r="S5" s="73"/>
      <c r="T5" s="5"/>
      <c r="V5" s="20"/>
    </row>
    <row r="6" spans="2:29" ht="13.5" customHeight="1">
      <c r="B6" s="100" t="s">
        <v>90</v>
      </c>
      <c r="C6" s="18"/>
      <c r="K6" s="1"/>
      <c r="L6" s="19"/>
      <c r="M6" s="1"/>
      <c r="N6" s="18"/>
      <c r="O6" s="73"/>
      <c r="P6" s="5"/>
      <c r="Q6" s="5"/>
      <c r="R6" s="5"/>
      <c r="S6" s="73"/>
      <c r="T6" s="5"/>
      <c r="V6" s="20"/>
    </row>
    <row r="7" spans="2:29" ht="13.5" customHeight="1">
      <c r="B7" s="100" t="s">
        <v>91</v>
      </c>
      <c r="C7" s="18"/>
      <c r="K7" s="1"/>
      <c r="L7" s="19"/>
      <c r="M7" s="1"/>
      <c r="N7" s="18"/>
      <c r="O7" s="73"/>
      <c r="P7" s="5"/>
      <c r="Q7" s="5"/>
      <c r="R7" s="5"/>
      <c r="S7" s="73"/>
      <c r="T7" s="5"/>
      <c r="V7" s="20"/>
    </row>
    <row r="8" spans="2:29" ht="13.5" customHeight="1">
      <c r="B8" s="100" t="s">
        <v>92</v>
      </c>
      <c r="C8" s="18"/>
      <c r="K8" s="1"/>
      <c r="L8" s="19"/>
      <c r="M8" s="1"/>
      <c r="N8" s="18"/>
      <c r="O8" s="73"/>
      <c r="P8" s="5"/>
      <c r="Q8" s="5"/>
      <c r="R8" s="5"/>
      <c r="S8" s="73"/>
      <c r="T8" s="5"/>
      <c r="V8" s="20"/>
    </row>
    <row r="9" spans="2:29" ht="13.5" customHeight="1">
      <c r="B9" s="100" t="s">
        <v>93</v>
      </c>
      <c r="C9" s="18"/>
      <c r="K9" s="1"/>
      <c r="L9" s="19"/>
      <c r="M9" s="1"/>
      <c r="N9" s="18"/>
      <c r="O9" s="73"/>
      <c r="P9" s="5"/>
      <c r="Q9" s="5"/>
      <c r="R9" s="5"/>
      <c r="S9" s="73"/>
      <c r="T9" s="5"/>
      <c r="V9" s="20"/>
    </row>
    <row r="10" spans="2:29" ht="13.5" customHeight="1">
      <c r="B10" s="100" t="s">
        <v>94</v>
      </c>
      <c r="C10" s="18"/>
      <c r="K10" s="1"/>
      <c r="L10" s="19"/>
      <c r="M10" s="1"/>
      <c r="N10" s="18"/>
      <c r="O10" s="73"/>
      <c r="P10" s="5"/>
      <c r="Q10" s="5"/>
      <c r="R10" s="5"/>
      <c r="S10" s="73"/>
      <c r="T10" s="5"/>
      <c r="V10" s="20"/>
    </row>
    <row r="11" spans="2:29" ht="13.5" customHeight="1">
      <c r="B11" s="100" t="s">
        <v>95</v>
      </c>
      <c r="C11" s="18"/>
      <c r="D11" s="5"/>
      <c r="K11" s="1"/>
      <c r="L11" s="19"/>
      <c r="M11" s="1"/>
      <c r="N11" s="18"/>
      <c r="O11" s="73"/>
      <c r="P11" s="5"/>
      <c r="Q11" s="5"/>
      <c r="R11" s="5"/>
      <c r="S11" s="73"/>
      <c r="T11" s="5"/>
      <c r="V11" s="20"/>
    </row>
    <row r="12" spans="2:29" ht="13.5" customHeight="1">
      <c r="B12" s="100" t="s">
        <v>82</v>
      </c>
      <c r="C12" s="18"/>
      <c r="D12" s="5"/>
      <c r="K12" s="1"/>
      <c r="L12" s="19"/>
      <c r="M12" s="1"/>
      <c r="N12" s="18"/>
      <c r="O12" s="73"/>
      <c r="P12" s="5"/>
      <c r="Q12" s="5"/>
      <c r="R12" s="5"/>
      <c r="S12" s="73"/>
      <c r="T12" s="5"/>
      <c r="V12" s="20"/>
    </row>
    <row r="13" spans="2:29" ht="13.5" customHeight="1">
      <c r="B13" s="100" t="s">
        <v>81</v>
      </c>
      <c r="C13" s="18"/>
      <c r="D13" s="5"/>
      <c r="K13" s="1"/>
      <c r="L13" s="19"/>
      <c r="M13" s="1"/>
      <c r="N13" s="18"/>
      <c r="O13" s="73"/>
      <c r="P13" s="5"/>
      <c r="Q13" s="5"/>
      <c r="R13" s="5"/>
      <c r="S13" s="73"/>
      <c r="T13" s="5"/>
      <c r="V13" s="20"/>
    </row>
    <row r="14" spans="2:29" ht="13.5" customHeight="1">
      <c r="B14" s="100" t="s">
        <v>96</v>
      </c>
      <c r="C14" s="18"/>
      <c r="D14" s="5"/>
      <c r="E14" s="95" t="s">
        <v>80</v>
      </c>
      <c r="F14" s="5"/>
      <c r="G14" s="5"/>
      <c r="H14" s="5"/>
      <c r="I14" s="95" t="s">
        <v>79</v>
      </c>
      <c r="J14" s="5"/>
      <c r="K14" s="1"/>
      <c r="L14" s="19"/>
      <c r="M14" s="1"/>
      <c r="N14" s="18"/>
      <c r="O14" s="94"/>
      <c r="P14" s="5"/>
      <c r="Q14" s="5"/>
      <c r="R14" s="5"/>
      <c r="S14" s="94"/>
      <c r="T14" s="5"/>
      <c r="V14" s="20"/>
    </row>
    <row r="15" spans="2:29" ht="13.15" customHeight="1" thickBot="1">
      <c r="B15" s="100" t="s">
        <v>97</v>
      </c>
      <c r="C15" s="99"/>
      <c r="D15" s="5"/>
      <c r="E15" s="86" t="str">
        <f>K17</f>
        <v>Contact:  Daniel Bacon</v>
      </c>
      <c r="F15" s="5"/>
      <c r="G15" s="5"/>
      <c r="H15" s="5"/>
      <c r="I15" s="86" t="s">
        <v>69</v>
      </c>
      <c r="J15" s="5"/>
      <c r="K15" s="93"/>
      <c r="L15" s="83"/>
      <c r="M15" s="8"/>
      <c r="N15" s="8"/>
      <c r="O15" s="91" t="s">
        <v>78</v>
      </c>
      <c r="P15" s="81"/>
      <c r="Q15" s="8"/>
      <c r="R15" s="12"/>
      <c r="S15" s="92"/>
      <c r="T15" s="81"/>
      <c r="U15" s="11"/>
      <c r="V15" s="12"/>
      <c r="W15" s="92"/>
      <c r="X15" s="81"/>
      <c r="Y15" s="11"/>
      <c r="AA15" s="92"/>
      <c r="AB15" s="81"/>
      <c r="AC15" s="11"/>
    </row>
    <row r="16" spans="2:29" ht="13.5" customHeight="1">
      <c r="B16" s="100" t="s">
        <v>98</v>
      </c>
      <c r="C16" s="18"/>
      <c r="D16" s="5"/>
      <c r="E16" s="86" t="s">
        <v>77</v>
      </c>
      <c r="F16" s="5"/>
      <c r="G16" s="5"/>
      <c r="H16" s="5"/>
      <c r="I16" s="86" t="s">
        <v>76</v>
      </c>
      <c r="J16" s="5"/>
      <c r="K16" s="91" t="s">
        <v>75</v>
      </c>
      <c r="L16" s="83"/>
      <c r="M16" s="8"/>
      <c r="N16" s="8"/>
      <c r="O16" s="89" t="s">
        <v>68</v>
      </c>
      <c r="P16" s="81"/>
      <c r="Q16" s="8"/>
      <c r="R16" s="12"/>
      <c r="S16" s="90" t="s">
        <v>74</v>
      </c>
      <c r="T16" s="81"/>
      <c r="U16" s="11"/>
      <c r="V16" s="12"/>
      <c r="W16" s="90" t="s">
        <v>74</v>
      </c>
      <c r="X16" s="81"/>
      <c r="Y16" s="11"/>
      <c r="AA16" s="90" t="s">
        <v>73</v>
      </c>
      <c r="AB16" s="81"/>
      <c r="AC16" s="11"/>
    </row>
    <row r="17" spans="1:29" ht="13.5" customHeight="1">
      <c r="B17" s="100" t="s">
        <v>99</v>
      </c>
      <c r="C17" s="18"/>
      <c r="D17" s="5"/>
      <c r="E17" s="86" t="s">
        <v>60</v>
      </c>
      <c r="F17" s="5"/>
      <c r="G17" s="5"/>
      <c r="H17" s="5"/>
      <c r="I17" s="86" t="s">
        <v>60</v>
      </c>
      <c r="J17" s="5"/>
      <c r="K17" s="89" t="s">
        <v>72</v>
      </c>
      <c r="L17" s="83"/>
      <c r="M17" s="8"/>
      <c r="N17" s="8"/>
      <c r="O17" s="89" t="s">
        <v>71</v>
      </c>
      <c r="P17" s="81"/>
      <c r="Q17" s="8"/>
      <c r="R17" s="12"/>
      <c r="S17" s="77" t="s">
        <v>70</v>
      </c>
      <c r="T17" s="81"/>
      <c r="U17" s="11"/>
      <c r="V17" s="12"/>
      <c r="W17" s="77" t="s">
        <v>69</v>
      </c>
      <c r="X17" s="81"/>
      <c r="Y17" s="11"/>
      <c r="AA17" s="77" t="s">
        <v>68</v>
      </c>
      <c r="AB17" s="81"/>
      <c r="AC17" s="11"/>
    </row>
    <row r="18" spans="1:29" ht="13.5" customHeight="1">
      <c r="B18" s="100" t="s">
        <v>100</v>
      </c>
      <c r="C18" s="18"/>
      <c r="D18" s="5"/>
      <c r="E18" s="86" t="s">
        <v>57</v>
      </c>
      <c r="F18" s="5"/>
      <c r="G18" s="5"/>
      <c r="H18" s="5"/>
      <c r="I18" s="86" t="s">
        <v>54</v>
      </c>
      <c r="J18" s="5"/>
      <c r="K18" s="89" t="s">
        <v>67</v>
      </c>
      <c r="L18" s="88"/>
      <c r="M18" s="8"/>
      <c r="N18" s="8"/>
      <c r="O18" s="85" t="s">
        <v>60</v>
      </c>
      <c r="P18" s="87"/>
      <c r="Q18" s="8"/>
      <c r="R18" s="12"/>
      <c r="S18" s="77" t="s">
        <v>66</v>
      </c>
      <c r="T18" s="81"/>
      <c r="U18" s="11"/>
      <c r="V18" s="12"/>
      <c r="W18" s="77" t="s">
        <v>65</v>
      </c>
      <c r="X18" s="81"/>
      <c r="Y18" s="11"/>
      <c r="AA18" s="77" t="s">
        <v>64</v>
      </c>
      <c r="AB18" s="81"/>
      <c r="AC18" s="11"/>
    </row>
    <row r="19" spans="1:29" ht="31.5" customHeight="1">
      <c r="B19" s="108" t="s">
        <v>107</v>
      </c>
      <c r="C19" s="108"/>
      <c r="D19" s="5"/>
      <c r="E19" s="86" t="s">
        <v>51</v>
      </c>
      <c r="F19" s="5"/>
      <c r="G19" s="5"/>
      <c r="H19" s="5"/>
      <c r="I19" s="86" t="s">
        <v>49</v>
      </c>
      <c r="J19" s="5"/>
      <c r="K19" s="80" t="s">
        <v>60</v>
      </c>
      <c r="L19" s="83"/>
      <c r="M19" s="8"/>
      <c r="N19" s="8"/>
      <c r="O19" s="85" t="s">
        <v>62</v>
      </c>
      <c r="P19" s="81"/>
      <c r="Q19" s="8"/>
      <c r="R19" s="12"/>
      <c r="S19" s="77" t="s">
        <v>61</v>
      </c>
      <c r="T19" s="12"/>
      <c r="U19" s="11"/>
      <c r="V19" s="12"/>
      <c r="W19" s="77" t="s">
        <v>60</v>
      </c>
      <c r="X19" s="12"/>
      <c r="Y19" s="11"/>
      <c r="AA19" s="77" t="s">
        <v>59</v>
      </c>
      <c r="AB19" s="12"/>
      <c r="AC19" s="11"/>
    </row>
    <row r="20" spans="1:29" ht="13.5" customHeight="1">
      <c r="B20" s="100" t="s">
        <v>63</v>
      </c>
      <c r="C20" s="18"/>
      <c r="D20" s="5"/>
      <c r="E20" s="84" t="str">
        <f>K22</f>
        <v>danielb@aksales.com</v>
      </c>
      <c r="F20" s="5"/>
      <c r="G20" s="5"/>
      <c r="H20" s="5"/>
      <c r="I20" s="84" t="s">
        <v>109</v>
      </c>
      <c r="J20" s="5"/>
      <c r="K20" s="80" t="s">
        <v>57</v>
      </c>
      <c r="L20" s="83"/>
      <c r="M20" s="8"/>
      <c r="N20" s="8"/>
      <c r="O20" s="82" t="s">
        <v>56</v>
      </c>
      <c r="P20" s="81"/>
      <c r="Q20" s="8"/>
      <c r="R20" s="12"/>
      <c r="S20" s="77" t="s">
        <v>55</v>
      </c>
      <c r="T20" s="12"/>
      <c r="U20" s="11"/>
      <c r="V20" s="12"/>
      <c r="W20" s="77" t="s">
        <v>54</v>
      </c>
      <c r="X20" s="12"/>
      <c r="Y20" s="11"/>
      <c r="AA20" s="77" t="s">
        <v>53</v>
      </c>
      <c r="AB20" s="12"/>
      <c r="AC20" s="11"/>
    </row>
    <row r="21" spans="1:29" ht="13.5" customHeight="1">
      <c r="B21" s="106" t="s">
        <v>101</v>
      </c>
      <c r="C21" s="107"/>
      <c r="D21" s="5"/>
      <c r="E21" s="5"/>
      <c r="F21" s="5"/>
      <c r="G21" s="5"/>
      <c r="H21" s="5"/>
      <c r="I21" s="5"/>
      <c r="J21" s="5"/>
      <c r="K21" s="80" t="s">
        <v>51</v>
      </c>
      <c r="L21" s="79"/>
      <c r="M21" s="8"/>
      <c r="N21" s="8"/>
      <c r="O21" s="78"/>
      <c r="P21" s="71"/>
      <c r="Q21" s="8"/>
      <c r="R21" s="12"/>
      <c r="S21" s="77" t="s">
        <v>50</v>
      </c>
      <c r="T21" s="76"/>
      <c r="U21" s="11"/>
      <c r="V21" s="12"/>
      <c r="W21" s="77" t="s">
        <v>49</v>
      </c>
      <c r="X21" s="76"/>
      <c r="Y21" s="11"/>
      <c r="AA21" s="77" t="s">
        <v>48</v>
      </c>
      <c r="AB21" s="76"/>
      <c r="AC21" s="11"/>
    </row>
    <row r="22" spans="1:29" ht="13.5" customHeight="1" thickBot="1">
      <c r="B22" s="100" t="s">
        <v>52</v>
      </c>
      <c r="C22" s="70"/>
      <c r="D22" s="5"/>
      <c r="E22" s="7" t="s">
        <v>47</v>
      </c>
      <c r="F22" s="5"/>
      <c r="G22" s="53" t="s">
        <v>42</v>
      </c>
      <c r="H22" s="53"/>
      <c r="I22" s="7" t="s">
        <v>46</v>
      </c>
      <c r="J22" s="53"/>
      <c r="K22" s="75" t="s">
        <v>45</v>
      </c>
      <c r="L22" s="74"/>
      <c r="M22" s="8"/>
      <c r="N22" s="8"/>
      <c r="O22" s="73"/>
      <c r="P22" s="5"/>
      <c r="Q22" s="60"/>
      <c r="R22" s="5"/>
      <c r="S22" s="72" t="s">
        <v>44</v>
      </c>
      <c r="T22" s="5"/>
      <c r="U22" s="60"/>
      <c r="V22" s="20"/>
      <c r="W22" s="72" t="s">
        <v>109</v>
      </c>
      <c r="X22" s="5"/>
      <c r="Y22" s="60"/>
      <c r="AA22" s="72" t="s">
        <v>43</v>
      </c>
      <c r="AB22" s="5"/>
      <c r="AC22" s="60"/>
    </row>
    <row r="23" spans="1:29" ht="13.5" customHeight="1" thickBot="1">
      <c r="B23" s="100" t="s">
        <v>58</v>
      </c>
      <c r="C23" s="20"/>
      <c r="D23" s="5"/>
      <c r="E23" s="7"/>
      <c r="F23" s="5"/>
      <c r="G23" s="53" t="s">
        <v>42</v>
      </c>
      <c r="H23" s="53"/>
      <c r="I23" s="7"/>
      <c r="J23" s="53"/>
      <c r="K23" s="71"/>
      <c r="L23" s="9"/>
      <c r="M23" s="11"/>
      <c r="N23" s="11"/>
      <c r="O23" s="5"/>
      <c r="P23" s="5"/>
      <c r="Q23" s="60"/>
      <c r="R23" s="5"/>
      <c r="S23" s="5"/>
      <c r="T23" s="5"/>
      <c r="U23" s="60"/>
      <c r="V23" s="5"/>
      <c r="W23" s="5"/>
      <c r="X23" s="5"/>
      <c r="Y23" s="60"/>
      <c r="AA23" s="5"/>
      <c r="AB23" s="5"/>
      <c r="AC23" s="60"/>
    </row>
    <row r="24" spans="1:29" ht="13.5" customHeight="1">
      <c r="B24" s="100" t="s">
        <v>102</v>
      </c>
      <c r="C24" s="20"/>
      <c r="D24" s="5"/>
      <c r="E24" s="7" t="s">
        <v>41</v>
      </c>
      <c r="F24" s="53"/>
      <c r="G24" s="69" t="s">
        <v>40</v>
      </c>
      <c r="H24" s="53"/>
      <c r="I24" s="7" t="s">
        <v>39</v>
      </c>
      <c r="J24" s="53"/>
      <c r="K24" s="68" t="s">
        <v>38</v>
      </c>
      <c r="L24" s="67"/>
      <c r="M24" s="12"/>
      <c r="N24" s="11"/>
      <c r="O24" s="66" t="s">
        <v>38</v>
      </c>
      <c r="P24" s="5"/>
      <c r="Q24" s="5"/>
      <c r="R24" s="5"/>
      <c r="S24" s="66" t="s">
        <v>38</v>
      </c>
      <c r="T24" s="5"/>
      <c r="U24" s="60"/>
      <c r="V24" s="5"/>
      <c r="W24" s="66" t="s">
        <v>38</v>
      </c>
      <c r="X24" s="5"/>
      <c r="Y24" s="60"/>
      <c r="AA24" s="66" t="s">
        <v>38</v>
      </c>
      <c r="AB24" s="5"/>
      <c r="AC24" s="60"/>
    </row>
    <row r="25" spans="1:29" ht="13.5" customHeight="1">
      <c r="B25" s="106" t="s">
        <v>103</v>
      </c>
      <c r="C25" s="20"/>
      <c r="D25" s="5"/>
      <c r="E25" s="64">
        <f>K25</f>
        <v>30376</v>
      </c>
      <c r="F25" s="47"/>
      <c r="G25" s="65">
        <f>O25</f>
        <v>999999</v>
      </c>
      <c r="H25" s="54"/>
      <c r="I25" s="64">
        <f>W25</f>
        <v>30266</v>
      </c>
      <c r="J25" s="47"/>
      <c r="K25" s="63">
        <v>30376</v>
      </c>
      <c r="L25" s="13"/>
      <c r="M25" s="12"/>
      <c r="N25" s="11"/>
      <c r="O25" s="62">
        <v>999999</v>
      </c>
      <c r="P25" s="5"/>
      <c r="Q25" s="5"/>
      <c r="R25" s="5"/>
      <c r="S25" s="61">
        <v>99999</v>
      </c>
      <c r="T25" s="5"/>
      <c r="U25" s="60"/>
      <c r="V25" s="5"/>
      <c r="W25" s="61">
        <v>30266</v>
      </c>
      <c r="X25" s="5"/>
      <c r="Y25" s="60"/>
      <c r="AA25" s="61">
        <v>99999</v>
      </c>
      <c r="AB25" s="5"/>
      <c r="AC25" s="60"/>
    </row>
    <row r="26" spans="1:29" ht="13.5" customHeight="1" thickBot="1">
      <c r="B26" s="100" t="s">
        <v>104</v>
      </c>
      <c r="C26" s="18"/>
      <c r="D26" s="5"/>
      <c r="E26" s="58" t="s">
        <v>37</v>
      </c>
      <c r="F26" s="57"/>
      <c r="G26" s="59" t="s">
        <v>36</v>
      </c>
      <c r="H26" s="54"/>
      <c r="I26" s="58" t="s">
        <v>35</v>
      </c>
      <c r="J26" s="57"/>
      <c r="K26" s="56"/>
      <c r="L26" s="13"/>
      <c r="M26" s="12"/>
      <c r="N26" s="11"/>
      <c r="O26" s="55"/>
      <c r="P26" s="5"/>
      <c r="Q26" s="5"/>
      <c r="R26" s="5"/>
      <c r="S26" s="55"/>
      <c r="T26" s="5"/>
      <c r="U26" s="18"/>
      <c r="V26" s="5"/>
      <c r="W26" s="55"/>
      <c r="X26" s="5"/>
      <c r="Y26" s="18"/>
      <c r="AA26" s="55"/>
      <c r="AB26" s="5"/>
      <c r="AC26" s="18"/>
    </row>
    <row r="27" spans="1:29" ht="13.5" customHeight="1">
      <c r="B27" s="100"/>
      <c r="C27" s="20"/>
      <c r="D27" s="5"/>
      <c r="E27" s="54"/>
      <c r="F27" s="54"/>
      <c r="G27" s="54"/>
      <c r="H27" s="54"/>
      <c r="I27" s="54"/>
      <c r="J27" s="54"/>
      <c r="K27" s="12"/>
      <c r="L27" s="13"/>
      <c r="M27" s="12"/>
      <c r="N27" s="11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AA27" s="5"/>
      <c r="AB27" s="5"/>
      <c r="AC27" s="5"/>
    </row>
    <row r="28" spans="1:29" ht="13.5" customHeight="1">
      <c r="A28" s="30"/>
      <c r="B28" s="35"/>
      <c r="C28" s="35" t="s">
        <v>33</v>
      </c>
      <c r="D28" s="5"/>
      <c r="F28" s="27"/>
      <c r="G28" s="41">
        <f>IF(B29&gt;0,P29," ")</f>
        <v>0</v>
      </c>
      <c r="H28" s="28"/>
      <c r="J28" s="27"/>
      <c r="K28" s="51" t="s">
        <v>33</v>
      </c>
      <c r="L28" s="52" t="s">
        <v>32</v>
      </c>
      <c r="M28" s="51" t="s">
        <v>34</v>
      </c>
      <c r="N28" s="50"/>
      <c r="O28" s="49" t="s">
        <v>33</v>
      </c>
      <c r="P28" s="48" t="s">
        <v>32</v>
      </c>
      <c r="Q28" s="7" t="s">
        <v>31</v>
      </c>
      <c r="R28" s="5"/>
      <c r="S28" s="35" t="s">
        <v>33</v>
      </c>
      <c r="T28" s="48" t="s">
        <v>32</v>
      </c>
      <c r="U28" s="7" t="s">
        <v>31</v>
      </c>
      <c r="V28" s="5"/>
      <c r="W28" s="35" t="s">
        <v>33</v>
      </c>
      <c r="X28" s="48" t="s">
        <v>32</v>
      </c>
      <c r="Y28" s="7" t="s">
        <v>31</v>
      </c>
      <c r="AA28" s="35" t="s">
        <v>33</v>
      </c>
      <c r="AB28" s="48" t="s">
        <v>32</v>
      </c>
      <c r="AC28" s="7" t="s">
        <v>31</v>
      </c>
    </row>
    <row r="29" spans="1:29" ht="13.5" customHeight="1">
      <c r="A29" s="30"/>
      <c r="B29" s="29">
        <v>1</v>
      </c>
      <c r="C29" s="101" t="s">
        <v>29</v>
      </c>
      <c r="D29" s="5"/>
      <c r="E29" s="41">
        <f>IF(B29&gt;0,L29,"")</f>
        <v>8990</v>
      </c>
      <c r="F29" s="27"/>
      <c r="G29" s="41"/>
      <c r="H29" s="28"/>
      <c r="I29" s="41">
        <f t="shared" ref="I29:I36" si="0">IF(B29&gt;0,X29," ")</f>
        <v>9851</v>
      </c>
      <c r="J29" s="27"/>
      <c r="K29" s="101" t="s">
        <v>29</v>
      </c>
      <c r="L29" s="40">
        <v>8990</v>
      </c>
      <c r="M29" s="46" t="s">
        <v>30</v>
      </c>
      <c r="N29" s="45"/>
      <c r="O29" s="37" t="s">
        <v>28</v>
      </c>
      <c r="P29" s="36">
        <v>0</v>
      </c>
      <c r="Q29" s="35"/>
      <c r="R29" s="5"/>
      <c r="S29" s="33" t="s">
        <v>28</v>
      </c>
      <c r="T29" s="34">
        <v>99999</v>
      </c>
      <c r="U29" s="35"/>
      <c r="V29" s="5"/>
      <c r="W29" s="101" t="s">
        <v>29</v>
      </c>
      <c r="X29" s="34">
        <v>9851</v>
      </c>
      <c r="Y29" s="35"/>
      <c r="AA29" s="33" t="s">
        <v>28</v>
      </c>
      <c r="AB29" s="32"/>
      <c r="AC29" s="35"/>
    </row>
    <row r="30" spans="1:29" ht="13.5" customHeight="1">
      <c r="A30" s="30"/>
      <c r="B30" s="29">
        <v>1</v>
      </c>
      <c r="C30" s="101" t="s">
        <v>25</v>
      </c>
      <c r="D30" s="5"/>
      <c r="E30" s="41">
        <f>IF(B30&gt;0,L30," ")</f>
        <v>465</v>
      </c>
      <c r="F30" s="27"/>
      <c r="G30" s="41">
        <f t="shared" ref="G30:G36" si="1">IF(B31&gt;0,P31," ")</f>
        <v>0</v>
      </c>
      <c r="H30" s="28"/>
      <c r="I30" s="41">
        <f t="shared" si="0"/>
        <v>515</v>
      </c>
      <c r="J30" s="27"/>
      <c r="K30" s="101" t="s">
        <v>25</v>
      </c>
      <c r="L30" s="40">
        <v>465</v>
      </c>
      <c r="M30" s="46" t="s">
        <v>27</v>
      </c>
      <c r="N30" s="45"/>
      <c r="O30" s="37"/>
      <c r="P30" s="36"/>
      <c r="Q30" s="35"/>
      <c r="R30" s="5"/>
      <c r="S30" s="33"/>
      <c r="T30" s="34"/>
      <c r="U30" s="35"/>
      <c r="V30" s="5"/>
      <c r="W30" s="101" t="s">
        <v>25</v>
      </c>
      <c r="X30" s="34">
        <v>515</v>
      </c>
      <c r="Y30" s="31" t="s">
        <v>26</v>
      </c>
      <c r="AA30" s="33" t="s">
        <v>25</v>
      </c>
      <c r="AB30" s="32"/>
      <c r="AC30" s="31" t="s">
        <v>24</v>
      </c>
    </row>
    <row r="31" spans="1:29" ht="13.5" customHeight="1">
      <c r="A31" s="30"/>
      <c r="B31" s="29">
        <v>1</v>
      </c>
      <c r="C31" s="101" t="s">
        <v>16</v>
      </c>
      <c r="D31" s="5"/>
      <c r="E31" s="41">
        <f>IF(B31&gt;0,L31,"")</f>
        <v>265</v>
      </c>
      <c r="F31" s="27"/>
      <c r="G31" s="41">
        <f t="shared" si="1"/>
        <v>0</v>
      </c>
      <c r="H31" s="28"/>
      <c r="I31" s="41">
        <f t="shared" si="0"/>
        <v>260</v>
      </c>
      <c r="J31" s="27"/>
      <c r="K31" s="101" t="s">
        <v>16</v>
      </c>
      <c r="L31" s="40">
        <v>265</v>
      </c>
      <c r="M31" s="42" t="s">
        <v>23</v>
      </c>
      <c r="N31" s="38"/>
      <c r="O31" s="37" t="s">
        <v>22</v>
      </c>
      <c r="P31" s="36">
        <v>0</v>
      </c>
      <c r="Q31" s="35"/>
      <c r="R31" s="5"/>
      <c r="S31" s="33" t="s">
        <v>21</v>
      </c>
      <c r="T31" s="34">
        <v>99999</v>
      </c>
      <c r="U31" s="35"/>
      <c r="V31" s="5"/>
      <c r="W31" s="101" t="s">
        <v>16</v>
      </c>
      <c r="X31" s="34">
        <v>260</v>
      </c>
      <c r="Y31" s="35"/>
      <c r="AA31" s="33" t="s">
        <v>21</v>
      </c>
      <c r="AB31" s="32"/>
      <c r="AC31" s="35"/>
    </row>
    <row r="32" spans="1:29" ht="13.5" customHeight="1">
      <c r="A32" s="30"/>
      <c r="B32" s="29">
        <v>1</v>
      </c>
      <c r="C32" s="102" t="s">
        <v>105</v>
      </c>
      <c r="D32" s="5"/>
      <c r="E32" s="41" t="str">
        <f>IF(B32&gt;0,L32," ")</f>
        <v>STD</v>
      </c>
      <c r="F32" s="27"/>
      <c r="G32" s="41">
        <f t="shared" si="1"/>
        <v>0</v>
      </c>
      <c r="H32" s="28"/>
      <c r="I32" s="41" t="str">
        <f t="shared" si="0"/>
        <v>STD</v>
      </c>
      <c r="J32" s="27"/>
      <c r="K32" s="102" t="s">
        <v>105</v>
      </c>
      <c r="L32" s="40" t="s">
        <v>86</v>
      </c>
      <c r="M32" s="46"/>
      <c r="N32" s="45"/>
      <c r="O32" s="44" t="s">
        <v>20</v>
      </c>
      <c r="P32" s="36">
        <v>0</v>
      </c>
      <c r="Q32" s="35"/>
      <c r="R32" s="5"/>
      <c r="S32" s="43" t="s">
        <v>19</v>
      </c>
      <c r="T32" s="34">
        <v>99999</v>
      </c>
      <c r="U32" s="35"/>
      <c r="V32" s="5"/>
      <c r="W32" s="102" t="s">
        <v>105</v>
      </c>
      <c r="X32" s="34" t="s">
        <v>86</v>
      </c>
      <c r="Y32" s="35"/>
      <c r="AA32" s="43" t="s">
        <v>19</v>
      </c>
      <c r="AB32" s="32"/>
      <c r="AC32" s="35"/>
    </row>
    <row r="33" spans="1:29" ht="13.5" customHeight="1">
      <c r="A33" s="30"/>
      <c r="B33" s="29">
        <v>1</v>
      </c>
      <c r="C33" s="103" t="s">
        <v>13</v>
      </c>
      <c r="D33" s="5"/>
      <c r="E33" s="41">
        <f>IF(B33&gt;0,L33," ")</f>
        <v>499</v>
      </c>
      <c r="F33" s="27"/>
      <c r="G33" s="41">
        <f t="shared" si="1"/>
        <v>0</v>
      </c>
      <c r="H33" s="28"/>
      <c r="I33" s="41">
        <f t="shared" si="0"/>
        <v>250</v>
      </c>
      <c r="J33" s="27"/>
      <c r="K33" s="103" t="s">
        <v>13</v>
      </c>
      <c r="L33" s="40">
        <v>499</v>
      </c>
      <c r="M33" s="42" t="s">
        <v>18</v>
      </c>
      <c r="N33" s="38"/>
      <c r="O33" s="37" t="s">
        <v>17</v>
      </c>
      <c r="P33" s="36">
        <v>0</v>
      </c>
      <c r="Q33" s="35"/>
      <c r="R33" s="5"/>
      <c r="S33" s="33" t="s">
        <v>16</v>
      </c>
      <c r="T33" s="34">
        <v>99999</v>
      </c>
      <c r="U33" s="35"/>
      <c r="V33" s="5"/>
      <c r="W33" s="103" t="s">
        <v>13</v>
      </c>
      <c r="X33" s="34">
        <v>250</v>
      </c>
      <c r="Y33" s="35"/>
      <c r="AA33" s="33" t="s">
        <v>16</v>
      </c>
      <c r="AB33" s="32"/>
      <c r="AC33" s="35"/>
    </row>
    <row r="34" spans="1:29" ht="12.75">
      <c r="A34" s="30"/>
      <c r="B34" s="29">
        <v>1</v>
      </c>
      <c r="C34" s="103" t="s">
        <v>106</v>
      </c>
      <c r="D34" s="5"/>
      <c r="E34" s="41">
        <f>IF(B34&gt;0,L34," ")</f>
        <v>105</v>
      </c>
      <c r="F34" s="27"/>
      <c r="G34" s="41">
        <f t="shared" si="1"/>
        <v>0</v>
      </c>
      <c r="H34" s="28"/>
      <c r="I34" s="41">
        <f t="shared" si="0"/>
        <v>90</v>
      </c>
      <c r="J34" s="27"/>
      <c r="K34" s="103" t="s">
        <v>106</v>
      </c>
      <c r="L34" s="40">
        <v>105</v>
      </c>
      <c r="M34" s="42" t="s">
        <v>15</v>
      </c>
      <c r="N34" s="38"/>
      <c r="O34" s="37" t="s">
        <v>14</v>
      </c>
      <c r="P34" s="36">
        <v>0</v>
      </c>
      <c r="Q34" s="35"/>
      <c r="R34" s="5"/>
      <c r="S34" s="33" t="s">
        <v>13</v>
      </c>
      <c r="T34" s="34">
        <v>99999</v>
      </c>
      <c r="U34" s="35"/>
      <c r="V34" s="5"/>
      <c r="W34" s="103" t="s">
        <v>106</v>
      </c>
      <c r="X34" s="34">
        <v>90</v>
      </c>
      <c r="Y34" s="35"/>
      <c r="AA34" s="33" t="s">
        <v>13</v>
      </c>
      <c r="AB34" s="32"/>
      <c r="AC34" s="35"/>
    </row>
    <row r="35" spans="1:29" ht="13.5" customHeight="1">
      <c r="A35" s="30"/>
      <c r="B35" s="29">
        <v>1</v>
      </c>
      <c r="C35" s="104" t="s">
        <v>9</v>
      </c>
      <c r="D35" s="5"/>
      <c r="E35" s="41">
        <f>IF(B35&gt;0,L35," ")</f>
        <v>290</v>
      </c>
      <c r="F35" s="27"/>
      <c r="G35" s="41">
        <f t="shared" si="1"/>
        <v>0</v>
      </c>
      <c r="H35" s="28"/>
      <c r="I35" s="41">
        <f t="shared" si="0"/>
        <v>357</v>
      </c>
      <c r="J35" s="27"/>
      <c r="K35" s="104" t="s">
        <v>9</v>
      </c>
      <c r="L35" s="40">
        <v>290</v>
      </c>
      <c r="M35" s="42"/>
      <c r="N35" s="38"/>
      <c r="O35" s="37" t="s">
        <v>12</v>
      </c>
      <c r="P35" s="36">
        <v>0</v>
      </c>
      <c r="Q35" s="35"/>
      <c r="R35" s="5"/>
      <c r="S35" s="33" t="s">
        <v>11</v>
      </c>
      <c r="T35" s="34">
        <v>99999</v>
      </c>
      <c r="U35" s="35"/>
      <c r="V35" s="5"/>
      <c r="W35" s="104" t="s">
        <v>9</v>
      </c>
      <c r="X35" s="34">
        <v>357</v>
      </c>
      <c r="Y35" s="35"/>
      <c r="AA35" s="33" t="s">
        <v>11</v>
      </c>
      <c r="AB35" s="32"/>
      <c r="AC35" s="35"/>
    </row>
    <row r="36" spans="1:29" ht="13.5" customHeight="1">
      <c r="A36" s="30"/>
      <c r="B36" s="29">
        <v>1</v>
      </c>
      <c r="C36" s="102" t="s">
        <v>3</v>
      </c>
      <c r="D36" s="5"/>
      <c r="E36" s="41">
        <f>IF(B36&gt;0,L36," ")</f>
        <v>0</v>
      </c>
      <c r="F36" s="27"/>
      <c r="G36" s="41" t="str">
        <f t="shared" si="1"/>
        <v xml:space="preserve"> </v>
      </c>
      <c r="H36" s="28"/>
      <c r="I36" s="41" t="str">
        <f t="shared" si="0"/>
        <v>Call for Quote</v>
      </c>
      <c r="J36" s="27"/>
      <c r="K36" s="102" t="s">
        <v>3</v>
      </c>
      <c r="L36" s="40">
        <v>0</v>
      </c>
      <c r="M36" s="39" t="s">
        <v>8</v>
      </c>
      <c r="N36" s="38"/>
      <c r="O36" s="37" t="s">
        <v>10</v>
      </c>
      <c r="P36" s="36">
        <v>0</v>
      </c>
      <c r="Q36" s="35"/>
      <c r="R36" s="5"/>
      <c r="S36" s="33" t="s">
        <v>9</v>
      </c>
      <c r="T36" s="34">
        <v>99999</v>
      </c>
      <c r="U36" s="35"/>
      <c r="V36" s="5"/>
      <c r="W36" s="102" t="s">
        <v>3</v>
      </c>
      <c r="X36" s="34" t="s">
        <v>108</v>
      </c>
      <c r="Y36" s="31" t="s">
        <v>4</v>
      </c>
      <c r="AA36" s="33" t="s">
        <v>9</v>
      </c>
      <c r="AB36" s="32"/>
      <c r="AC36" s="35"/>
    </row>
    <row r="37" spans="1:29" ht="13.5" customHeight="1">
      <c r="B37" s="105"/>
      <c r="C37" s="5"/>
      <c r="D37" s="5"/>
      <c r="E37" s="27"/>
      <c r="F37" s="27"/>
      <c r="G37" s="27"/>
      <c r="H37" s="28"/>
      <c r="I37" s="27"/>
      <c r="J37" s="27"/>
      <c r="K37" s="22"/>
      <c r="L37" s="26"/>
      <c r="M37" s="25"/>
      <c r="N37" s="38"/>
      <c r="O37" s="37" t="s">
        <v>7</v>
      </c>
      <c r="P37" s="36">
        <v>0</v>
      </c>
      <c r="Q37" s="35"/>
      <c r="R37" s="5"/>
      <c r="S37" s="33" t="s">
        <v>6</v>
      </c>
      <c r="T37" s="34">
        <v>99999</v>
      </c>
      <c r="U37" s="35" t="s">
        <v>5</v>
      </c>
      <c r="V37" s="5"/>
      <c r="Y37" s="20"/>
      <c r="AA37" s="31" t="s">
        <v>2</v>
      </c>
    </row>
    <row r="38" spans="1:29" ht="13.5" customHeight="1">
      <c r="B38" s="2"/>
      <c r="C38" s="7" t="s">
        <v>1</v>
      </c>
      <c r="D38" s="5"/>
      <c r="E38" s="14">
        <f>SUM(E29:E36)+E25</f>
        <v>40990</v>
      </c>
      <c r="F38" s="17"/>
      <c r="G38" s="14">
        <f>SUM(G28:G36)+G25</f>
        <v>999999</v>
      </c>
      <c r="H38" s="16"/>
      <c r="I38" s="14">
        <f>SUM(I29:I36)+I25</f>
        <v>41589</v>
      </c>
      <c r="J38" s="15"/>
      <c r="K38" s="22"/>
      <c r="L38" s="26"/>
      <c r="M38" s="25"/>
      <c r="N38" s="25"/>
      <c r="O38" s="24"/>
      <c r="P38" s="23"/>
      <c r="Q38" s="20"/>
      <c r="R38" s="5"/>
      <c r="S38" s="22"/>
      <c r="T38" s="21"/>
      <c r="U38" s="20"/>
      <c r="V38" s="5"/>
      <c r="W38" s="22"/>
      <c r="X38" s="21"/>
      <c r="Y38" s="20"/>
      <c r="AA38" s="22"/>
      <c r="AB38" s="21"/>
      <c r="AC38" s="20"/>
    </row>
    <row r="39" spans="1:29" ht="13.5" customHeight="1">
      <c r="B39" s="2"/>
      <c r="C39" s="7" t="s">
        <v>0</v>
      </c>
      <c r="D39" s="5"/>
      <c r="E39" s="10"/>
      <c r="F39" s="10"/>
      <c r="G39" s="10"/>
      <c r="H39" s="5"/>
      <c r="I39" s="10"/>
      <c r="J39" s="5"/>
      <c r="K39" s="22"/>
      <c r="L39" s="26"/>
      <c r="M39" s="25"/>
      <c r="N39" s="25"/>
      <c r="O39" s="24"/>
      <c r="P39" s="23"/>
      <c r="Q39" s="20"/>
      <c r="R39" s="5"/>
      <c r="S39" s="22"/>
      <c r="T39" s="21"/>
      <c r="U39" s="20"/>
      <c r="V39" s="5"/>
      <c r="W39" s="22"/>
      <c r="X39" s="21"/>
      <c r="Y39" s="20"/>
      <c r="AA39" s="22"/>
      <c r="AB39" s="21"/>
      <c r="AC39" s="20"/>
    </row>
    <row r="40" spans="1:29" ht="13.5" hidden="1" customHeight="1">
      <c r="D40" s="5"/>
      <c r="E40" s="5" t="b">
        <f>OR(E38&gt;I38,)</f>
        <v>0</v>
      </c>
      <c r="F40" s="5"/>
      <c r="G40" s="5" t="e">
        <f>OR(G38&gt;I38,G38&gt;E38,G38&gt;#REF!,)</f>
        <v>#REF!</v>
      </c>
      <c r="H40" s="5"/>
      <c r="I40" s="5" t="b">
        <f>OR(I38&gt;E38,)</f>
        <v>1</v>
      </c>
      <c r="J40" s="5"/>
      <c r="K40" s="22"/>
      <c r="L40" s="26"/>
      <c r="M40" s="25"/>
      <c r="N40" s="25"/>
      <c r="O40" s="24"/>
      <c r="P40" s="23"/>
      <c r="Q40" s="20"/>
      <c r="R40" s="5"/>
      <c r="S40" s="22"/>
      <c r="T40" s="21"/>
      <c r="U40" s="20"/>
      <c r="V40" s="5"/>
      <c r="W40" s="22"/>
      <c r="X40" s="21"/>
      <c r="Y40" s="20"/>
      <c r="AA40" s="22"/>
      <c r="AB40" s="21"/>
      <c r="AC40" s="20"/>
    </row>
    <row r="41" spans="1:29" ht="13.5" customHeight="1">
      <c r="C41" s="5"/>
      <c r="D41" s="5"/>
      <c r="E41" s="7" t="str">
        <f>IF(E40=FALSE,"Purchase","Don't Purchase")</f>
        <v>Purchase</v>
      </c>
      <c r="F41" s="6"/>
      <c r="G41" s="7" t="e">
        <f>IF(G40=FALSE,"Purchase","Don't Purchase")</f>
        <v>#REF!</v>
      </c>
      <c r="H41" s="5"/>
      <c r="I41" s="7" t="str">
        <f>IF(I40=FALSE,"Purchase","Don't Purchase")</f>
        <v>Don't Purchase</v>
      </c>
      <c r="J41" s="6"/>
      <c r="K41" s="18"/>
      <c r="L41" s="19"/>
      <c r="M41" s="1"/>
      <c r="N41" s="25"/>
      <c r="O41" s="24"/>
      <c r="P41" s="23"/>
      <c r="Q41" s="20"/>
      <c r="R41" s="5"/>
      <c r="S41" s="22"/>
      <c r="T41" s="21"/>
      <c r="U41" s="20"/>
      <c r="V41" s="5"/>
      <c r="W41" s="22"/>
      <c r="X41" s="21"/>
      <c r="AA41" s="22"/>
      <c r="AB41" s="21"/>
      <c r="AC41" s="20"/>
    </row>
    <row r="42" spans="1:29" ht="13.5" customHeight="1">
      <c r="C42" s="5"/>
      <c r="D42" s="5"/>
      <c r="E42" s="5"/>
      <c r="F42" s="5"/>
      <c r="G42" s="5"/>
      <c r="H42" s="5"/>
      <c r="I42" s="5"/>
      <c r="J42" s="5"/>
      <c r="K42" s="11"/>
      <c r="L42" s="13"/>
      <c r="M42" s="12"/>
      <c r="N42" s="18"/>
      <c r="O42" s="5"/>
      <c r="P42" s="5"/>
      <c r="Q42" s="5"/>
      <c r="R42" s="5"/>
      <c r="S42" s="5"/>
      <c r="T42" s="5"/>
      <c r="U42" s="5"/>
      <c r="V42" s="5"/>
    </row>
    <row r="43" spans="1:29" ht="13.5" customHeight="1">
      <c r="B43" s="5"/>
      <c r="D43" s="5"/>
      <c r="K43" s="8"/>
      <c r="L43" s="9"/>
      <c r="M43" s="8"/>
      <c r="N43" s="11"/>
      <c r="O43" s="5"/>
      <c r="P43" s="5"/>
      <c r="Q43" s="5"/>
      <c r="R43" s="5"/>
      <c r="S43" s="5"/>
      <c r="T43" s="5"/>
      <c r="U43" s="5"/>
      <c r="V43" s="5"/>
    </row>
    <row r="44" spans="1:29" ht="13.5" customHeight="1">
      <c r="B44" s="5"/>
      <c r="D44" s="5"/>
      <c r="N44" s="8"/>
      <c r="O44" s="5"/>
      <c r="P44" s="5"/>
      <c r="Q44" s="5"/>
      <c r="R44" s="5"/>
      <c r="S44" s="5"/>
      <c r="T44" s="5"/>
      <c r="U44" s="5"/>
      <c r="V44" s="5"/>
    </row>
    <row r="45" spans="1:29" ht="13.5" customHeight="1">
      <c r="B45" s="5"/>
      <c r="D45" s="5"/>
      <c r="O45" s="5"/>
      <c r="P45" s="5"/>
      <c r="Q45" s="5"/>
      <c r="R45" s="5"/>
      <c r="S45" s="5"/>
      <c r="T45" s="5"/>
      <c r="U45" s="5"/>
      <c r="V45" s="5"/>
    </row>
    <row r="46" spans="1:29" ht="13.5" customHeight="1">
      <c r="B46" s="5"/>
      <c r="D46" s="5"/>
      <c r="O46" s="5"/>
      <c r="P46" s="5"/>
      <c r="Q46" s="5"/>
      <c r="R46" s="5"/>
      <c r="S46" s="5"/>
      <c r="T46" s="5"/>
      <c r="U46" s="5"/>
      <c r="V46" s="5"/>
    </row>
    <row r="47" spans="1:29" ht="12">
      <c r="B47" s="5"/>
      <c r="D47" s="5"/>
      <c r="O47" s="5"/>
      <c r="P47" s="5"/>
      <c r="Q47" s="5"/>
      <c r="R47" s="5"/>
      <c r="S47" s="5"/>
      <c r="T47" s="5"/>
      <c r="U47" s="5"/>
      <c r="V47" s="5"/>
    </row>
    <row r="48" spans="1:29" ht="12" hidden="1">
      <c r="D48" s="5"/>
    </row>
    <row r="49" spans="2:4" ht="13.5" customHeight="1">
      <c r="D49" s="5"/>
    </row>
    <row r="50" spans="2:4" ht="13.5" customHeight="1">
      <c r="D50" s="5"/>
    </row>
    <row r="53" spans="2:4" ht="12" hidden="1"/>
    <row r="58" spans="2:4" ht="13.5" customHeight="1">
      <c r="B58" s="105"/>
    </row>
    <row r="59" spans="2:4" ht="13.5" customHeight="1">
      <c r="B59" s="105"/>
    </row>
    <row r="60" spans="2:4" ht="13.5" customHeight="1">
      <c r="B60" s="105"/>
    </row>
    <row r="61" spans="2:4" ht="13.5" customHeight="1">
      <c r="B61" s="105"/>
    </row>
    <row r="62" spans="2:4" ht="13.5" customHeight="1">
      <c r="B62" s="5"/>
    </row>
    <row r="65" spans="2:2" ht="13.5" customHeight="1">
      <c r="B65" s="5"/>
    </row>
    <row r="66" spans="2:2" ht="13.5" customHeight="1">
      <c r="B66" s="5"/>
    </row>
    <row r="67" spans="2:2" ht="13.5" customHeight="1">
      <c r="B67" s="5"/>
    </row>
  </sheetData>
  <sheetProtection selectLockedCells="1"/>
  <mergeCells count="2">
    <mergeCell ref="B19:C19"/>
    <mergeCell ref="B3:C3"/>
  </mergeCells>
  <hyperlinks>
    <hyperlink ref="S22" r:id="rId1"/>
    <hyperlink ref="AA22" r:id="rId2"/>
    <hyperlink ref="E20" r:id="rId3" display="richardd@aksales.com"/>
    <hyperlink ref="K22" r:id="rId4"/>
  </hyperlinks>
  <printOptions verticalCentered="1"/>
  <pageMargins left="0.25" right="0.25" top="0.75" bottom="0.75" header="0.3" footer="0.3"/>
  <pageSetup scale="83" fitToWidth="0" orientation="landscape" r:id="rId5"/>
  <ignoredErrors>
    <ignoredError sqref="E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Class 154RC</vt:lpstr>
      <vt:lpstr>'Class 154RC'!Print_Area</vt:lpstr>
    </vt:vector>
  </TitlesOfParts>
  <Company>State of Alaska DOT&amp;PF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Futrel, Kristi L (DOT)</dc:creator>
  <cp:lastModifiedBy>Futrel, Kristi L (DOT)</cp:lastModifiedBy>
  <cp:lastPrinted>2020-10-01T21:23:15Z</cp:lastPrinted>
  <dcterms:created xsi:type="dcterms:W3CDTF">2019-09-26T23:52:14Z</dcterms:created>
  <dcterms:modified xsi:type="dcterms:W3CDTF">2020-10-01T21:23:20Z</dcterms:modified>
</cp:coreProperties>
</file>