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futrel\Desktop\2019 LD\"/>
    </mc:Choice>
  </mc:AlternateContent>
  <bookViews>
    <workbookView xWindow="1920" yWindow="2376" windowWidth="15168" windowHeight="6192"/>
  </bookViews>
  <sheets>
    <sheet name="Class 152" sheetId="1" r:id="rId1"/>
  </sheets>
  <definedNames>
    <definedName name="_xlnm.Print_Area" localSheetId="0">'Class 152'!$A$1:$K$42</definedName>
  </definedNames>
  <calcPr calcId="152511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I33" i="1"/>
  <c r="I32" i="1"/>
  <c r="I31" i="1"/>
  <c r="I30" i="1"/>
  <c r="I29" i="1"/>
  <c r="I28" i="1"/>
  <c r="E33" i="1"/>
  <c r="E32" i="1"/>
  <c r="E31" i="1"/>
  <c r="E30" i="1"/>
  <c r="E29" i="1"/>
  <c r="E28" i="1"/>
  <c r="G33" i="1"/>
  <c r="G32" i="1"/>
  <c r="G31" i="1"/>
  <c r="G30" i="1"/>
  <c r="G29" i="1"/>
  <c r="I24" i="1"/>
  <c r="K24" i="1"/>
  <c r="G24" i="1"/>
  <c r="E24" i="1"/>
  <c r="K37" i="1" l="1"/>
  <c r="G37" i="1"/>
  <c r="E37" i="1"/>
  <c r="I37" i="1"/>
  <c r="I39" i="1" l="1"/>
  <c r="I40" i="1" s="1"/>
  <c r="E39" i="1"/>
  <c r="E40" i="1" s="1"/>
  <c r="G39" i="1"/>
  <c r="G40" i="1" s="1"/>
  <c r="K39" i="1"/>
  <c r="K40" i="1" s="1"/>
</calcChain>
</file>

<file path=xl/sharedStrings.xml><?xml version="1.0" encoding="utf-8"?>
<sst xmlns="http://schemas.openxmlformats.org/spreadsheetml/2006/main" count="161" uniqueCount="101">
  <si>
    <t>Four (4) Doors</t>
  </si>
  <si>
    <t>Four Wheel Drive (4x4)</t>
  </si>
  <si>
    <t>Seekins Ford</t>
  </si>
  <si>
    <t>Contact: Calvin Towns</t>
  </si>
  <si>
    <t>Contact: Lonnie Solmonson</t>
  </si>
  <si>
    <t>Address: 1625 Seekins Ford Drive</t>
  </si>
  <si>
    <t>Air Conditioning</t>
  </si>
  <si>
    <t>Anchorage, Alaska 99501</t>
  </si>
  <si>
    <t>Contact: Dave Luke</t>
  </si>
  <si>
    <t>Fairbanks, Alaska 99701</t>
  </si>
  <si>
    <t>Address: 1300 East 5th Avenue</t>
  </si>
  <si>
    <t>Address: 431 Unga Street</t>
  </si>
  <si>
    <t>Address: 2701 E. Mountain Village Drive</t>
  </si>
  <si>
    <t>Phone: 459-4045</t>
  </si>
  <si>
    <t>Wasilla, Alaska 99654</t>
  </si>
  <si>
    <t>Fax:459-4007</t>
  </si>
  <si>
    <t>Phone: 352-5677</t>
  </si>
  <si>
    <t>Rear Window Defroster</t>
  </si>
  <si>
    <t>Fax: 265-7507</t>
  </si>
  <si>
    <t>Fax: 793-8255</t>
  </si>
  <si>
    <t>UNIT COST</t>
  </si>
  <si>
    <t>Kendall/Ford</t>
  </si>
  <si>
    <t>AVAILABLE OPTIONS</t>
  </si>
  <si>
    <t>Additional Cost</t>
  </si>
  <si>
    <t>Comments/Notes</t>
  </si>
  <si>
    <t>Mud Flaps, 4 wheels</t>
  </si>
  <si>
    <t>Trailer Tow Package Class III Hitch</t>
  </si>
  <si>
    <t>Third Row Seat</t>
  </si>
  <si>
    <t>Shipping to Fairbanks</t>
  </si>
  <si>
    <t>Shipping to Juneau</t>
  </si>
  <si>
    <t>1=yes</t>
  </si>
  <si>
    <t>0=no</t>
  </si>
  <si>
    <t>Color: OEM White (Any other color requires prior authorization)</t>
  </si>
  <si>
    <t>5-8 passenger seating (including driver)</t>
  </si>
  <si>
    <t>GVWR: Minimum 7400 lbs.</t>
  </si>
  <si>
    <t>Wheel base:  Minimum 116 Inches Maximum 120 inches</t>
  </si>
  <si>
    <t>Overall Length:  Minimum 201 Inches Maximum 207 inches</t>
  </si>
  <si>
    <t>Cruise Control/Tilt Wheel</t>
  </si>
  <si>
    <t>Power Windows/Power Door Locks</t>
  </si>
  <si>
    <t>Keyless Remote Entry w/ 2 Fobs</t>
  </si>
  <si>
    <t>Power Mirrors (left and right outside)</t>
  </si>
  <si>
    <t>OEM Stereo with CD and Hands Free Communication System</t>
  </si>
  <si>
    <t>OEM Backup Camera system</t>
  </si>
  <si>
    <t>OEM Auto Start</t>
  </si>
  <si>
    <t>OEM Front Tow Hooks</t>
  </si>
  <si>
    <t>OEM Trailer Hitch Package</t>
  </si>
  <si>
    <t>Anti-Freeze-Long Life Coolant to a minimum -50 degree protection</t>
  </si>
  <si>
    <t>Engine:</t>
  </si>
  <si>
    <t>Standard</t>
  </si>
  <si>
    <t>Model: U1G</t>
  </si>
  <si>
    <t>Model: Expedition XL</t>
  </si>
  <si>
    <t>Shipping to Juneau SOA Vehicles $0.00</t>
  </si>
  <si>
    <t>All others $300.00</t>
  </si>
  <si>
    <t>Contact: Ray Marcum</t>
  </si>
  <si>
    <t>Incl. in Base</t>
  </si>
  <si>
    <t>Model: Dodge Durango SSV</t>
  </si>
  <si>
    <t>Model: WDEE75</t>
  </si>
  <si>
    <t>Engine: 5.4 V-8</t>
  </si>
  <si>
    <t>Requires Hands Free System</t>
  </si>
  <si>
    <t>Interior Carpet</t>
  </si>
  <si>
    <t>Vendor: Alaska Sales &amp; Service</t>
  </si>
  <si>
    <t>Anchorage Chrysler</t>
  </si>
  <si>
    <t>2601 E. 5th Avenue</t>
  </si>
  <si>
    <t>Anchorage Alaska 99501</t>
  </si>
  <si>
    <t>Phone: 907-276-1331</t>
  </si>
  <si>
    <t>Fax: 907-276-4191</t>
  </si>
  <si>
    <t>calvintowns1@gmail.com</t>
  </si>
  <si>
    <t>Vendor: Kendall Ford</t>
  </si>
  <si>
    <t>davidluke@kendallauto.com</t>
  </si>
  <si>
    <t>Standard Equipment: Class 152 Large SUV</t>
  </si>
  <si>
    <t>Fax: 352-5629</t>
  </si>
  <si>
    <t>Phone: 793-8213</t>
  </si>
  <si>
    <t xml:space="preserve">3rd Row Seat 40/20/40 Fold Down </t>
  </si>
  <si>
    <t>Model: Tahoe</t>
  </si>
  <si>
    <t>Model: CK15706</t>
  </si>
  <si>
    <t>Phone: 265-7535</t>
  </si>
  <si>
    <t>Alaska Sales &amp; Service</t>
  </si>
  <si>
    <t>1300 East 5th Avenue</t>
  </si>
  <si>
    <t>431 Unga Street</t>
  </si>
  <si>
    <r>
      <t xml:space="preserve">Shipping to Juneau </t>
    </r>
    <r>
      <rPr>
        <sz val="9"/>
        <color indexed="10"/>
        <rFont val="Arial"/>
        <family val="2"/>
      </rPr>
      <t>(See Dealer Notes for Non State of Alaska Purchases)</t>
    </r>
  </si>
  <si>
    <t>SOA issued PO'S N/C</t>
  </si>
  <si>
    <t>All others $300.00 delivery fee</t>
  </si>
  <si>
    <t>Replacing Vehicle:</t>
  </si>
  <si>
    <t>Incl. in pkg 101A</t>
  </si>
  <si>
    <t>Chevrolet</t>
  </si>
  <si>
    <t>Ford</t>
  </si>
  <si>
    <t>Darkest of OEM Manufactures Standard Cloth Upholstery Interior (cloth or cloth with vinyl trim)</t>
  </si>
  <si>
    <r>
      <t xml:space="preserve">OEM or Dealer Installed Auto Start </t>
    </r>
    <r>
      <rPr>
        <sz val="9"/>
        <color indexed="10"/>
        <rFont val="Arial"/>
        <family val="2"/>
      </rPr>
      <t>(See Ford Dealer Notes)</t>
    </r>
  </si>
  <si>
    <t>Dodge/Anchorage Chrysler</t>
  </si>
  <si>
    <t>NOTES</t>
  </si>
  <si>
    <t>Engine:  Gas, to have a minimum of 320 horsepower in a V-6 or V-8 configuration.</t>
  </si>
  <si>
    <t>Engine: 3.5 Liter V-6 365 H.P</t>
  </si>
  <si>
    <t>Engine: 5.3 Liter V-8 320 H.P.</t>
  </si>
  <si>
    <t>N/A</t>
  </si>
  <si>
    <t>Contact: Dan Bacon</t>
  </si>
  <si>
    <t>Other agencies must get quotes.</t>
  </si>
  <si>
    <r>
      <t xml:space="preserve">Deep Tint Glass </t>
    </r>
    <r>
      <rPr>
        <sz val="9"/>
        <color rgb="FFFF0000"/>
        <rFont val="Arial"/>
        <family val="2"/>
      </rPr>
      <t>For Law Enforcement Only</t>
    </r>
  </si>
  <si>
    <t>Vendor: Kendall Ford of Alaska</t>
  </si>
  <si>
    <t>Kendall Ford</t>
  </si>
  <si>
    <t>raymarcum@kendallauto.com</t>
  </si>
  <si>
    <t>danielb@aksales.com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</si>
</sst>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Palatino"/>
    </font>
    <font>
      <sz val="10"/>
      <name val="Palatino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/>
      <sz val="10"/>
      <color theme="10"/>
      <name val="Palatino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4" fontId="4" fillId="0" borderId="0" xfId="2" applyFont="1" applyFill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4" fontId="4" fillId="0" borderId="0" xfId="0" applyNumberFormat="1" applyFont="1" applyFill="1" applyAlignment="1">
      <alignment horizontal="right"/>
    </xf>
    <xf numFmtId="44" fontId="4" fillId="0" borderId="5" xfId="2" applyFont="1" applyFill="1" applyBorder="1" applyAlignment="1">
      <alignment horizontal="right"/>
    </xf>
    <xf numFmtId="44" fontId="4" fillId="0" borderId="0" xfId="2" applyFont="1" applyFill="1"/>
    <xf numFmtId="44" fontId="4" fillId="0" borderId="5" xfId="2" applyFont="1" applyFill="1" applyBorder="1" applyAlignment="1">
      <alignment horizontal="center"/>
    </xf>
    <xf numFmtId="0" fontId="4" fillId="0" borderId="6" xfId="0" applyFont="1" applyFill="1" applyBorder="1"/>
    <xf numFmtId="44" fontId="4" fillId="0" borderId="0" xfId="2" applyFont="1" applyFill="1" applyBorder="1" applyAlignment="1">
      <alignment horizontal="right"/>
    </xf>
    <xf numFmtId="0" fontId="4" fillId="0" borderId="7" xfId="0" applyFont="1" applyFill="1" applyBorder="1"/>
    <xf numFmtId="44" fontId="4" fillId="0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7" xfId="2" applyFont="1" applyFill="1" applyBorder="1" applyAlignment="1">
      <alignment horizontal="right"/>
    </xf>
    <xf numFmtId="7" fontId="4" fillId="0" borderId="7" xfId="0" applyNumberFormat="1" applyFont="1" applyFill="1" applyBorder="1" applyAlignment="1">
      <alignment horizontal="left"/>
    </xf>
    <xf numFmtId="7" fontId="4" fillId="0" borderId="7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7" fontId="4" fillId="0" borderId="0" xfId="0" applyNumberFormat="1" applyFont="1" applyFill="1" applyBorder="1" applyAlignment="1">
      <alignment horizontal="center"/>
    </xf>
    <xf numFmtId="44" fontId="4" fillId="0" borderId="7" xfId="2" applyFont="1" applyFill="1" applyBorder="1"/>
    <xf numFmtId="44" fontId="4" fillId="0" borderId="0" xfId="2" applyFont="1" applyFill="1" applyBorder="1"/>
    <xf numFmtId="39" fontId="4" fillId="0" borderId="0" xfId="0" applyNumberFormat="1" applyFont="1" applyFill="1"/>
    <xf numFmtId="8" fontId="4" fillId="0" borderId="0" xfId="2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44" fontId="4" fillId="0" borderId="7" xfId="0" applyNumberFormat="1" applyFont="1" applyFill="1" applyBorder="1" applyAlignment="1">
      <alignment horizontal="center" wrapText="1"/>
    </xf>
    <xf numFmtId="44" fontId="4" fillId="0" borderId="7" xfId="0" applyNumberFormat="1" applyFont="1" applyFill="1" applyBorder="1" applyAlignment="1">
      <alignment horizontal="center"/>
    </xf>
    <xf numFmtId="0" fontId="4" fillId="0" borderId="7" xfId="4" applyFont="1" applyFill="1" applyBorder="1" applyAlignment="1">
      <alignment horizontal="left"/>
    </xf>
    <xf numFmtId="0" fontId="4" fillId="0" borderId="7" xfId="4" applyFont="1" applyBorder="1" applyAlignment="1"/>
    <xf numFmtId="0" fontId="4" fillId="0" borderId="7" xfId="0" applyFont="1" applyFill="1" applyBorder="1" applyAlignment="1">
      <alignment horizontal="left" vertical="top"/>
    </xf>
    <xf numFmtId="44" fontId="5" fillId="0" borderId="2" xfId="2" applyFont="1" applyFill="1" applyBorder="1" applyAlignment="1">
      <alignment horizontal="right"/>
    </xf>
    <xf numFmtId="44" fontId="5" fillId="0" borderId="13" xfId="0" applyNumberFormat="1" applyFont="1" applyBorder="1"/>
    <xf numFmtId="44" fontId="5" fillId="0" borderId="4" xfId="0" applyNumberFormat="1" applyFont="1" applyFill="1" applyBorder="1" applyAlignment="1">
      <alignment horizontal="right"/>
    </xf>
    <xf numFmtId="44" fontId="5" fillId="0" borderId="4" xfId="2" applyFont="1" applyFill="1" applyBorder="1" applyAlignment="1">
      <alignment horizontal="right"/>
    </xf>
    <xf numFmtId="44" fontId="5" fillId="0" borderId="2" xfId="2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44" fontId="4" fillId="0" borderId="7" xfId="0" applyNumberFormat="1" applyFont="1" applyFill="1" applyBorder="1" applyAlignment="1">
      <alignment horizontal="right" wrapText="1"/>
    </xf>
    <xf numFmtId="44" fontId="4" fillId="0" borderId="7" xfId="0" applyNumberFormat="1" applyFont="1" applyFill="1" applyBorder="1" applyAlignment="1">
      <alignment horizontal="right"/>
    </xf>
    <xf numFmtId="44" fontId="8" fillId="0" borderId="7" xfId="2" applyFont="1" applyFill="1" applyBorder="1" applyAlignment="1">
      <alignment horizontal="center"/>
    </xf>
    <xf numFmtId="0" fontId="4" fillId="0" borderId="1" xfId="4" applyFont="1" applyBorder="1"/>
    <xf numFmtId="0" fontId="4" fillId="0" borderId="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/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4" fontId="9" fillId="0" borderId="7" xfId="2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left"/>
    </xf>
    <xf numFmtId="0" fontId="5" fillId="0" borderId="0" xfId="0" applyFont="1"/>
    <xf numFmtId="0" fontId="10" fillId="0" borderId="0" xfId="0" applyFont="1" applyFill="1"/>
    <xf numFmtId="0" fontId="4" fillId="0" borderId="0" xfId="4" applyFont="1" applyBorder="1" applyAlignment="1"/>
    <xf numFmtId="4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left"/>
    </xf>
    <xf numFmtId="0" fontId="4" fillId="0" borderId="7" xfId="4" applyFont="1" applyBorder="1" applyAlignment="1" applyProtection="1">
      <protection locked="0"/>
    </xf>
    <xf numFmtId="0" fontId="4" fillId="3" borderId="7" xfId="0" applyFont="1" applyFill="1" applyBorder="1" applyProtection="1">
      <protection locked="0"/>
    </xf>
    <xf numFmtId="0" fontId="4" fillId="0" borderId="2" xfId="0" applyFont="1" applyFill="1" applyBorder="1"/>
    <xf numFmtId="0" fontId="4" fillId="0" borderId="13" xfId="0" applyFont="1" applyFill="1" applyBorder="1"/>
    <xf numFmtId="0" fontId="11" fillId="0" borderId="6" xfId="3" applyFont="1" applyFill="1" applyBorder="1" applyAlignment="1">
      <alignment horizontal="left" wrapText="1"/>
    </xf>
    <xf numFmtId="0" fontId="4" fillId="0" borderId="7" xfId="4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5" applyFont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4" fillId="0" borderId="1" xfId="4" applyFont="1" applyBorder="1" applyAlignment="1"/>
    <xf numFmtId="0" fontId="4" fillId="0" borderId="11" xfId="4" applyFont="1" applyBorder="1" applyAlignment="1"/>
    <xf numFmtId="0" fontId="11" fillId="0" borderId="5" xfId="3" applyFont="1" applyFill="1" applyBorder="1" applyProtection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ymarcum@kendallauto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avidluke@kendallauto.com" TargetMode="External"/><Relationship Id="rId1" Type="http://schemas.openxmlformats.org/officeDocument/2006/relationships/hyperlink" Target="mailto:calvintowns1@gmail.com" TargetMode="External"/><Relationship Id="rId6" Type="http://schemas.openxmlformats.org/officeDocument/2006/relationships/hyperlink" Target="mailto:danielb@aksales.com" TargetMode="External"/><Relationship Id="rId5" Type="http://schemas.openxmlformats.org/officeDocument/2006/relationships/hyperlink" Target="mailto:danielb@aksales.com" TargetMode="External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34"/>
    <pageSetUpPr fitToPage="1"/>
  </sheetPr>
  <dimension ref="A1:AF43"/>
  <sheetViews>
    <sheetView tabSelected="1" topLeftCell="A4" zoomScaleNormal="100" workbookViewId="0">
      <selection activeCell="B34" sqref="B34"/>
    </sheetView>
  </sheetViews>
  <sheetFormatPr defaultColWidth="9.33203125" defaultRowHeight="11.4"/>
  <cols>
    <col min="1" max="1" width="1.44140625" style="1" customWidth="1"/>
    <col min="2" max="2" width="3.109375" style="1" customWidth="1"/>
    <col min="3" max="3" width="65.33203125" style="1" customWidth="1"/>
    <col min="4" max="4" width="1.44140625" style="1" customWidth="1"/>
    <col min="5" max="5" width="22.109375" style="1" customWidth="1"/>
    <col min="6" max="6" width="1" style="1" customWidth="1"/>
    <col min="7" max="7" width="21.6640625" style="1" hidden="1" customWidth="1"/>
    <col min="8" max="8" width="1" style="1" hidden="1" customWidth="1"/>
    <col min="9" max="9" width="26.33203125" style="1" customWidth="1"/>
    <col min="10" max="10" width="0.6640625" style="1" customWidth="1"/>
    <col min="11" max="11" width="16.77734375" style="1" hidden="1" customWidth="1"/>
    <col min="12" max="12" width="1.44140625" style="1" customWidth="1"/>
    <col min="13" max="13" width="49" style="1" customWidth="1"/>
    <col min="14" max="14" width="17.109375" style="1" customWidth="1"/>
    <col min="15" max="15" width="23.109375" style="1" customWidth="1"/>
    <col min="16" max="16" width="1.6640625" style="1" customWidth="1"/>
    <col min="17" max="17" width="49.44140625" style="1" hidden="1" customWidth="1"/>
    <col min="18" max="18" width="12.6640625" style="1" hidden="1" customWidth="1"/>
    <col min="19" max="19" width="18.109375" style="1" hidden="1" customWidth="1"/>
    <col min="20" max="20" width="1.109375" style="1" customWidth="1"/>
    <col min="21" max="21" width="45.44140625" style="1" customWidth="1"/>
    <col min="22" max="22" width="23.77734375" style="1" customWidth="1"/>
    <col min="23" max="23" width="30.109375" style="1" customWidth="1"/>
    <col min="24" max="24" width="2.77734375" style="1" customWidth="1"/>
    <col min="25" max="25" width="3.33203125" style="1" customWidth="1"/>
    <col min="26" max="26" width="45.77734375" style="1" hidden="1" customWidth="1"/>
    <col min="27" max="27" width="12.44140625" style="1" hidden="1" customWidth="1"/>
    <col min="28" max="28" width="23.44140625" style="1" hidden="1" customWidth="1"/>
    <col min="29" max="29" width="5.109375" style="1" customWidth="1"/>
    <col min="30" max="30" width="39.33203125" style="1" hidden="1" customWidth="1"/>
    <col min="31" max="31" width="11.33203125" style="1" hidden="1" customWidth="1"/>
    <col min="32" max="32" width="29" style="1" hidden="1" customWidth="1"/>
    <col min="33" max="16384" width="9.33203125" style="1"/>
  </cols>
  <sheetData>
    <row r="1" spans="2:32" ht="12">
      <c r="B1" s="65" t="s">
        <v>69</v>
      </c>
      <c r="E1" s="69" t="s">
        <v>82</v>
      </c>
      <c r="I1" s="77"/>
    </row>
    <row r="2" spans="2:32">
      <c r="B2" s="40" t="s">
        <v>32</v>
      </c>
      <c r="C2" s="41"/>
    </row>
    <row r="3" spans="2:32" ht="25.95" customHeight="1">
      <c r="B3" s="90" t="s">
        <v>86</v>
      </c>
      <c r="C3" s="91"/>
    </row>
    <row r="4" spans="2:32">
      <c r="B4" s="40" t="s">
        <v>33</v>
      </c>
      <c r="C4" s="41"/>
    </row>
    <row r="5" spans="2:32">
      <c r="B5" s="58" t="s">
        <v>59</v>
      </c>
      <c r="C5" s="42"/>
    </row>
    <row r="6" spans="2:32">
      <c r="B6" s="2" t="s">
        <v>0</v>
      </c>
      <c r="C6" s="42"/>
    </row>
    <row r="7" spans="2:32">
      <c r="B7" s="2" t="s">
        <v>34</v>
      </c>
      <c r="C7" s="42"/>
    </row>
    <row r="8" spans="2:32">
      <c r="B8" s="2" t="s">
        <v>35</v>
      </c>
      <c r="C8" s="42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5"/>
      <c r="Y8" s="3"/>
      <c r="Z8" s="3"/>
      <c r="AA8" s="3"/>
      <c r="AB8" s="3"/>
      <c r="AC8" s="3"/>
      <c r="AD8" s="3"/>
      <c r="AE8" s="3"/>
      <c r="AF8" s="3"/>
    </row>
    <row r="9" spans="2:32">
      <c r="B9" s="2" t="s">
        <v>36</v>
      </c>
      <c r="C9" s="42"/>
      <c r="D9" s="3"/>
      <c r="E9" s="3"/>
      <c r="F9" s="3"/>
      <c r="G9" s="3"/>
      <c r="H9" s="3"/>
      <c r="I9" s="3"/>
      <c r="J9" s="3"/>
      <c r="K9" s="3"/>
      <c r="L9" s="3"/>
      <c r="M9" s="6"/>
      <c r="N9" s="3"/>
      <c r="O9" s="4"/>
      <c r="P9" s="3"/>
      <c r="Q9" s="6"/>
      <c r="R9" s="3"/>
      <c r="S9" s="4"/>
      <c r="T9" s="3"/>
      <c r="U9" s="6"/>
      <c r="V9" s="3"/>
      <c r="W9" s="4"/>
      <c r="X9" s="5"/>
      <c r="Y9" s="3"/>
      <c r="Z9" s="3"/>
      <c r="AA9" s="3"/>
      <c r="AB9" s="3"/>
      <c r="AC9" s="3"/>
      <c r="AD9" s="3"/>
      <c r="AE9" s="3"/>
      <c r="AF9" s="3"/>
    </row>
    <row r="10" spans="2:32">
      <c r="B10" s="2" t="s">
        <v>1</v>
      </c>
      <c r="C10" s="42"/>
      <c r="D10" s="3"/>
      <c r="E10" s="3"/>
      <c r="F10" s="3"/>
      <c r="G10" s="3"/>
      <c r="H10" s="3"/>
      <c r="I10" s="3"/>
      <c r="J10" s="3"/>
      <c r="K10" s="3"/>
      <c r="L10" s="3"/>
      <c r="M10" s="6"/>
      <c r="N10" s="3"/>
      <c r="O10" s="3"/>
      <c r="P10" s="3"/>
      <c r="Q10" s="6"/>
      <c r="R10" s="3"/>
      <c r="S10" s="3"/>
      <c r="T10" s="3"/>
      <c r="U10" s="6"/>
      <c r="V10" s="3"/>
      <c r="W10" s="5"/>
      <c r="X10" s="5"/>
      <c r="Y10" s="3"/>
      <c r="Z10" s="3"/>
      <c r="AA10" s="3"/>
      <c r="AB10" s="3"/>
      <c r="AC10" s="3"/>
      <c r="AD10" s="3"/>
      <c r="AE10" s="3"/>
      <c r="AF10" s="3"/>
    </row>
    <row r="11" spans="2:32">
      <c r="B11" s="2" t="s">
        <v>90</v>
      </c>
      <c r="C11" s="42"/>
      <c r="D11" s="3"/>
      <c r="E11" s="3"/>
      <c r="F11" s="3"/>
      <c r="G11" s="3"/>
      <c r="H11" s="3"/>
      <c r="I11" s="3"/>
      <c r="J11" s="3"/>
      <c r="K11" s="3"/>
      <c r="L11" s="3"/>
      <c r="M11" s="6"/>
      <c r="N11" s="3"/>
      <c r="O11" s="3"/>
      <c r="P11" s="3"/>
      <c r="Q11" s="6"/>
      <c r="R11" s="3"/>
      <c r="S11" s="3"/>
      <c r="T11" s="3"/>
      <c r="U11" s="6"/>
      <c r="V11" s="3"/>
      <c r="W11" s="5"/>
      <c r="X11" s="5"/>
      <c r="Y11" s="3"/>
      <c r="Z11" s="3"/>
      <c r="AA11" s="3"/>
      <c r="AB11" s="3"/>
      <c r="AC11" s="3"/>
      <c r="AD11" s="3"/>
      <c r="AE11" s="3"/>
      <c r="AF11" s="3"/>
    </row>
    <row r="12" spans="2:32">
      <c r="B12" s="2" t="s">
        <v>6</v>
      </c>
      <c r="C12" s="42"/>
      <c r="D12" s="3"/>
      <c r="E12" s="3"/>
      <c r="F12" s="3"/>
      <c r="G12" s="3"/>
      <c r="H12" s="3"/>
      <c r="I12" s="3"/>
      <c r="J12" s="3"/>
      <c r="K12" s="3"/>
      <c r="L12" s="3"/>
      <c r="M12" s="7"/>
      <c r="N12" s="3"/>
      <c r="O12" s="3"/>
      <c r="P12" s="3"/>
      <c r="Q12" s="7"/>
      <c r="R12" s="3"/>
      <c r="S12" s="3"/>
      <c r="T12" s="3"/>
      <c r="U12" s="7"/>
      <c r="V12" s="3"/>
      <c r="W12" s="5"/>
      <c r="X12" s="5"/>
      <c r="Y12" s="3"/>
      <c r="Z12" s="7"/>
      <c r="AA12" s="5"/>
      <c r="AB12" s="5"/>
      <c r="AC12" s="3"/>
      <c r="AD12" s="7"/>
      <c r="AE12" s="5"/>
      <c r="AF12" s="5"/>
    </row>
    <row r="13" spans="2:32">
      <c r="B13" s="2" t="s">
        <v>37</v>
      </c>
      <c r="C13" s="42"/>
      <c r="D13" s="3"/>
      <c r="E13" s="78" t="s">
        <v>76</v>
      </c>
      <c r="F13" s="3"/>
      <c r="G13" s="3"/>
      <c r="H13" s="3"/>
      <c r="I13" s="78" t="s">
        <v>98</v>
      </c>
      <c r="J13" s="3"/>
      <c r="K13" s="3"/>
      <c r="L13" s="3"/>
      <c r="N13" s="3"/>
      <c r="O13" s="4"/>
      <c r="Q13" s="5"/>
      <c r="R13" s="3"/>
      <c r="S13" s="4"/>
      <c r="V13" s="3"/>
      <c r="W13" s="4"/>
      <c r="AA13" s="5"/>
      <c r="AB13" s="4"/>
      <c r="AD13" s="5" t="s">
        <v>2</v>
      </c>
      <c r="AE13" s="5"/>
      <c r="AF13" s="4"/>
    </row>
    <row r="14" spans="2:32" ht="12" thickBot="1">
      <c r="B14" s="2" t="s">
        <v>38</v>
      </c>
      <c r="C14" s="42"/>
      <c r="D14" s="3"/>
      <c r="E14" s="79" t="s">
        <v>94</v>
      </c>
      <c r="F14" s="3"/>
      <c r="G14" s="3"/>
      <c r="H14" s="3"/>
      <c r="I14" s="79" t="s">
        <v>53</v>
      </c>
      <c r="J14" s="3"/>
      <c r="K14" s="3"/>
      <c r="L14" s="3"/>
      <c r="N14" s="3"/>
      <c r="O14" s="4"/>
      <c r="Q14" s="5"/>
      <c r="R14" s="3"/>
      <c r="S14" s="4"/>
      <c r="V14" s="3"/>
      <c r="W14" s="4"/>
      <c r="AA14" s="5"/>
      <c r="AB14" s="8"/>
      <c r="AD14" s="5" t="s">
        <v>4</v>
      </c>
      <c r="AE14" s="5"/>
      <c r="AF14" s="4"/>
    </row>
    <row r="15" spans="2:32">
      <c r="B15" s="2" t="s">
        <v>39</v>
      </c>
      <c r="C15" s="42"/>
      <c r="D15" s="3"/>
      <c r="E15" s="79" t="s">
        <v>77</v>
      </c>
      <c r="F15" s="3"/>
      <c r="G15" s="3"/>
      <c r="H15" s="3"/>
      <c r="I15" s="79" t="s">
        <v>78</v>
      </c>
      <c r="J15" s="3"/>
      <c r="K15" s="3"/>
      <c r="L15" s="3"/>
      <c r="M15" s="59" t="s">
        <v>60</v>
      </c>
      <c r="N15" s="3"/>
      <c r="O15" s="4"/>
      <c r="Q15" s="62" t="s">
        <v>61</v>
      </c>
      <c r="R15" s="3"/>
      <c r="S15" s="4"/>
      <c r="U15" s="62" t="s">
        <v>97</v>
      </c>
      <c r="V15" s="3"/>
      <c r="W15" s="4"/>
      <c r="Z15" s="62" t="s">
        <v>67</v>
      </c>
      <c r="AA15" s="5"/>
      <c r="AB15" s="5"/>
      <c r="AD15" s="5" t="s">
        <v>5</v>
      </c>
      <c r="AE15" s="5"/>
      <c r="AF15" s="4"/>
    </row>
    <row r="16" spans="2:32">
      <c r="B16" s="2" t="s">
        <v>40</v>
      </c>
      <c r="C16" s="42"/>
      <c r="D16" s="3"/>
      <c r="E16" s="79" t="s">
        <v>7</v>
      </c>
      <c r="F16" s="3"/>
      <c r="G16" s="3"/>
      <c r="H16" s="3"/>
      <c r="I16" s="79" t="s">
        <v>7</v>
      </c>
      <c r="J16" s="3"/>
      <c r="K16" s="3"/>
      <c r="L16" s="3"/>
      <c r="M16" s="60" t="s">
        <v>94</v>
      </c>
      <c r="N16" s="3"/>
      <c r="O16" s="4"/>
      <c r="Q16" s="63" t="s">
        <v>3</v>
      </c>
      <c r="R16" s="3"/>
      <c r="S16" s="4"/>
      <c r="U16" s="63" t="s">
        <v>53</v>
      </c>
      <c r="V16" s="3"/>
      <c r="W16" s="4"/>
      <c r="Z16" s="63" t="s">
        <v>8</v>
      </c>
      <c r="AA16" s="5"/>
      <c r="AB16" s="8"/>
      <c r="AD16" s="5" t="s">
        <v>9</v>
      </c>
      <c r="AE16" s="5"/>
      <c r="AF16" s="4"/>
    </row>
    <row r="17" spans="1:32">
      <c r="B17" s="2" t="s">
        <v>17</v>
      </c>
      <c r="C17" s="42"/>
      <c r="D17" s="3"/>
      <c r="E17" s="79" t="s">
        <v>75</v>
      </c>
      <c r="F17" s="3"/>
      <c r="G17" s="3"/>
      <c r="H17" s="3"/>
      <c r="I17" s="79" t="s">
        <v>71</v>
      </c>
      <c r="J17" s="3"/>
      <c r="K17" s="3"/>
      <c r="L17" s="3"/>
      <c r="M17" s="60" t="s">
        <v>10</v>
      </c>
      <c r="N17" s="3"/>
      <c r="O17" s="4"/>
      <c r="Q17" s="63" t="s">
        <v>62</v>
      </c>
      <c r="R17" s="3"/>
      <c r="S17" s="4"/>
      <c r="U17" s="63" t="s">
        <v>11</v>
      </c>
      <c r="V17" s="3"/>
      <c r="W17" s="4"/>
      <c r="Z17" s="63" t="s">
        <v>12</v>
      </c>
      <c r="AA17" s="5"/>
      <c r="AB17" s="8"/>
      <c r="AD17" s="5" t="s">
        <v>13</v>
      </c>
      <c r="AE17" s="5"/>
      <c r="AF17" s="4"/>
    </row>
    <row r="18" spans="1:32">
      <c r="B18" s="83" t="s">
        <v>41</v>
      </c>
      <c r="C18" s="42"/>
      <c r="D18" s="3"/>
      <c r="E18" s="79" t="s">
        <v>18</v>
      </c>
      <c r="F18" s="3"/>
      <c r="G18" s="3"/>
      <c r="H18" s="3"/>
      <c r="I18" s="79" t="s">
        <v>19</v>
      </c>
      <c r="J18" s="3"/>
      <c r="K18" s="3"/>
      <c r="L18" s="3"/>
      <c r="M18" s="61" t="s">
        <v>7</v>
      </c>
      <c r="N18" s="3"/>
      <c r="O18" s="4"/>
      <c r="Q18" s="63" t="s">
        <v>63</v>
      </c>
      <c r="R18" s="3"/>
      <c r="S18" s="4"/>
      <c r="U18" s="63" t="s">
        <v>7</v>
      </c>
      <c r="V18" s="3"/>
      <c r="W18" s="4"/>
      <c r="Z18" s="63" t="s">
        <v>14</v>
      </c>
      <c r="AA18" s="5"/>
      <c r="AB18" s="8"/>
      <c r="AD18" s="5" t="s">
        <v>15</v>
      </c>
      <c r="AE18" s="5"/>
      <c r="AF18" s="4"/>
    </row>
    <row r="19" spans="1:32">
      <c r="B19" s="84" t="s">
        <v>42</v>
      </c>
      <c r="C19" s="42"/>
      <c r="D19" s="3"/>
      <c r="E19" s="87" t="s">
        <v>100</v>
      </c>
      <c r="F19" s="3"/>
      <c r="G19" s="3"/>
      <c r="H19" s="3"/>
      <c r="I19" s="87" t="s">
        <v>99</v>
      </c>
      <c r="J19" s="3"/>
      <c r="K19" s="3"/>
      <c r="L19" s="3"/>
      <c r="M19" s="61" t="s">
        <v>75</v>
      </c>
      <c r="N19" s="3"/>
      <c r="O19" s="29"/>
      <c r="P19" s="3"/>
      <c r="Q19" s="63" t="s">
        <v>64</v>
      </c>
      <c r="R19" s="3"/>
      <c r="S19" s="4"/>
      <c r="U19" s="63" t="s">
        <v>71</v>
      </c>
      <c r="V19" s="3"/>
      <c r="W19" s="4"/>
      <c r="X19" s="5"/>
      <c r="Y19" s="3"/>
      <c r="Z19" s="63" t="s">
        <v>16</v>
      </c>
      <c r="AA19" s="5"/>
      <c r="AB19" s="8"/>
      <c r="AC19" s="3"/>
      <c r="AD19" s="6"/>
      <c r="AE19" s="5"/>
      <c r="AF19" s="4"/>
    </row>
    <row r="20" spans="1:32">
      <c r="B20" s="85" t="s">
        <v>96</v>
      </c>
      <c r="C20" s="42"/>
      <c r="D20" s="3"/>
      <c r="E20" s="3"/>
      <c r="F20" s="3"/>
      <c r="G20" s="3"/>
      <c r="H20" s="3"/>
      <c r="I20" s="3"/>
      <c r="J20" s="3"/>
      <c r="K20" s="3"/>
      <c r="L20" s="3"/>
      <c r="M20" s="61" t="s">
        <v>18</v>
      </c>
      <c r="N20" s="3"/>
      <c r="O20" s="29"/>
      <c r="P20" s="3"/>
      <c r="Q20" s="63" t="s">
        <v>65</v>
      </c>
      <c r="R20" s="3"/>
      <c r="S20" s="4"/>
      <c r="U20" s="63" t="s">
        <v>19</v>
      </c>
      <c r="V20" s="3"/>
      <c r="W20" s="4"/>
      <c r="X20" s="5"/>
      <c r="Y20" s="3"/>
      <c r="Z20" s="63" t="s">
        <v>70</v>
      </c>
      <c r="AA20" s="5"/>
      <c r="AB20" s="8"/>
      <c r="AC20" s="3"/>
      <c r="AD20" s="6"/>
      <c r="AE20" s="5"/>
      <c r="AF20" s="4"/>
    </row>
    <row r="21" spans="1:32" ht="12" thickBot="1">
      <c r="B21" s="86" t="s">
        <v>45</v>
      </c>
      <c r="C21" s="43"/>
      <c r="D21" s="3"/>
      <c r="E21" s="48" t="s">
        <v>73</v>
      </c>
      <c r="F21" s="3"/>
      <c r="G21" s="48" t="s">
        <v>55</v>
      </c>
      <c r="H21" s="3"/>
      <c r="I21" s="48" t="s">
        <v>50</v>
      </c>
      <c r="J21" s="3"/>
      <c r="K21" s="48" t="s">
        <v>50</v>
      </c>
      <c r="L21" s="3"/>
      <c r="M21" s="87" t="s">
        <v>100</v>
      </c>
      <c r="N21" s="3"/>
      <c r="O21" s="29"/>
      <c r="P21" s="3"/>
      <c r="Q21" s="80" t="s">
        <v>66</v>
      </c>
      <c r="R21" s="3"/>
      <c r="S21" s="4"/>
      <c r="T21" s="3"/>
      <c r="U21" s="87" t="s">
        <v>99</v>
      </c>
      <c r="V21" s="3"/>
      <c r="W21" s="4"/>
      <c r="X21" s="5"/>
      <c r="Y21" s="3"/>
      <c r="Z21" s="80" t="s">
        <v>68</v>
      </c>
      <c r="AA21" s="5"/>
      <c r="AB21" s="5"/>
      <c r="AC21" s="3"/>
      <c r="AD21" s="6"/>
      <c r="AE21" s="5"/>
      <c r="AF21" s="5"/>
    </row>
    <row r="22" spans="1:32" ht="12" thickBot="1">
      <c r="B22" s="9"/>
      <c r="C22" s="3"/>
      <c r="D22" s="3"/>
      <c r="E22" s="48" t="s">
        <v>74</v>
      </c>
      <c r="F22" s="3"/>
      <c r="G22" s="48" t="s">
        <v>56</v>
      </c>
      <c r="H22" s="3"/>
      <c r="I22" s="48" t="s">
        <v>49</v>
      </c>
      <c r="J22" s="3"/>
      <c r="K22" s="48" t="s">
        <v>49</v>
      </c>
      <c r="L22" s="3"/>
      <c r="M22" s="3"/>
      <c r="N22" s="3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>
      <c r="B23" s="9"/>
      <c r="C23" s="11"/>
      <c r="D23" s="3"/>
      <c r="E23" s="48" t="s">
        <v>92</v>
      </c>
      <c r="F23" s="10"/>
      <c r="G23" s="48" t="s">
        <v>47</v>
      </c>
      <c r="H23" s="3"/>
      <c r="I23" s="48" t="s">
        <v>91</v>
      </c>
      <c r="J23" s="3"/>
      <c r="K23" s="48" t="s">
        <v>57</v>
      </c>
      <c r="L23" s="3"/>
      <c r="M23" s="12" t="s">
        <v>20</v>
      </c>
      <c r="N23" s="3"/>
      <c r="O23" s="3"/>
      <c r="P23" s="3"/>
      <c r="Q23" s="13" t="s">
        <v>20</v>
      </c>
      <c r="R23" s="3"/>
      <c r="S23" s="3"/>
      <c r="T23" s="3"/>
      <c r="U23" s="13" t="s">
        <v>20</v>
      </c>
      <c r="V23" s="3"/>
      <c r="W23" s="3"/>
      <c r="X23" s="3"/>
      <c r="Y23" s="3"/>
      <c r="Z23" s="13" t="s">
        <v>20</v>
      </c>
      <c r="AA23" s="3"/>
      <c r="AB23" s="3"/>
      <c r="AC23" s="3"/>
      <c r="AD23" s="13" t="s">
        <v>20</v>
      </c>
      <c r="AE23" s="3"/>
      <c r="AF23" s="3"/>
    </row>
    <row r="24" spans="1:32" ht="12">
      <c r="A24" s="14"/>
      <c r="B24" s="9"/>
      <c r="C24" s="15"/>
      <c r="D24" s="16"/>
      <c r="E24" s="53">
        <f>M24</f>
        <v>39885</v>
      </c>
      <c r="F24" s="17"/>
      <c r="G24" s="49">
        <f>Q24</f>
        <v>99999999</v>
      </c>
      <c r="H24" s="17"/>
      <c r="I24" s="49">
        <f>U24</f>
        <v>40335</v>
      </c>
      <c r="J24" s="17"/>
      <c r="K24" s="49">
        <f>Z24</f>
        <v>99999</v>
      </c>
      <c r="L24" s="3"/>
      <c r="M24" s="50">
        <v>39885</v>
      </c>
      <c r="N24" s="16"/>
      <c r="O24" s="16"/>
      <c r="P24" s="16"/>
      <c r="Q24" s="52">
        <v>99999999</v>
      </c>
      <c r="R24" s="16"/>
      <c r="S24" s="16"/>
      <c r="T24" s="16"/>
      <c r="U24" s="51">
        <v>40335</v>
      </c>
      <c r="V24" s="16"/>
      <c r="W24" s="16"/>
      <c r="X24" s="16"/>
      <c r="Y24" s="16"/>
      <c r="Z24" s="51">
        <v>99999</v>
      </c>
      <c r="AA24" s="19"/>
      <c r="AB24" s="16"/>
      <c r="AC24" s="16"/>
      <c r="AD24" s="18">
        <v>99999</v>
      </c>
      <c r="AE24" s="16"/>
      <c r="AF24" s="16"/>
    </row>
    <row r="25" spans="1:32" ht="12.6" thickBot="1">
      <c r="B25" s="3"/>
      <c r="C25" s="5"/>
      <c r="D25" s="3"/>
      <c r="E25" s="20" t="s">
        <v>84</v>
      </c>
      <c r="F25" s="21"/>
      <c r="G25" s="20" t="s">
        <v>88</v>
      </c>
      <c r="H25" s="21"/>
      <c r="I25" s="20" t="s">
        <v>85</v>
      </c>
      <c r="J25" s="21"/>
      <c r="K25" s="22" t="s">
        <v>21</v>
      </c>
      <c r="L25" s="10"/>
      <c r="M25" s="68"/>
      <c r="N25" s="3"/>
      <c r="O25" s="3"/>
      <c r="P25" s="3"/>
      <c r="Q25" s="54"/>
      <c r="R25" s="3"/>
      <c r="S25" s="3"/>
      <c r="T25" s="3"/>
      <c r="U25" s="23"/>
      <c r="V25" s="3"/>
      <c r="W25" s="3"/>
      <c r="X25" s="3"/>
      <c r="Y25" s="3"/>
      <c r="Z25" s="23"/>
      <c r="AA25" s="3"/>
      <c r="AB25" s="3"/>
      <c r="AC25" s="3"/>
      <c r="AD25" s="23"/>
      <c r="AE25" s="3"/>
      <c r="AF25" s="3"/>
    </row>
    <row r="26" spans="1:32">
      <c r="B26" s="3"/>
      <c r="C26" s="3"/>
      <c r="D26" s="3"/>
      <c r="E26" s="21"/>
      <c r="F26" s="21"/>
      <c r="G26" s="21"/>
      <c r="H26" s="21"/>
      <c r="I26" s="21"/>
      <c r="J26" s="21"/>
      <c r="K26" s="21"/>
      <c r="L26" s="2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3.4">
      <c r="B27" s="25"/>
      <c r="C27" s="25" t="s">
        <v>22</v>
      </c>
      <c r="D27" s="3"/>
      <c r="E27" s="57"/>
      <c r="F27" s="21"/>
      <c r="G27" s="57"/>
      <c r="H27" s="21"/>
      <c r="I27" s="64"/>
      <c r="J27" s="21"/>
      <c r="K27" s="64"/>
      <c r="L27" s="4"/>
      <c r="M27" s="25" t="s">
        <v>22</v>
      </c>
      <c r="N27" s="27" t="s">
        <v>23</v>
      </c>
      <c r="O27" s="28" t="s">
        <v>24</v>
      </c>
      <c r="P27" s="3"/>
      <c r="Q27" s="25" t="s">
        <v>22</v>
      </c>
      <c r="R27" s="27" t="s">
        <v>23</v>
      </c>
      <c r="S27" s="28" t="s">
        <v>24</v>
      </c>
      <c r="T27" s="3"/>
      <c r="U27" s="25" t="s">
        <v>22</v>
      </c>
      <c r="V27" s="27" t="s">
        <v>23</v>
      </c>
      <c r="W27" s="28" t="s">
        <v>24</v>
      </c>
      <c r="X27" s="3"/>
      <c r="Y27" s="3"/>
      <c r="Z27" s="25" t="s">
        <v>22</v>
      </c>
      <c r="AA27" s="27" t="s">
        <v>23</v>
      </c>
      <c r="AB27" s="28" t="s">
        <v>24</v>
      </c>
      <c r="AC27" s="3"/>
      <c r="AD27" s="25" t="s">
        <v>22</v>
      </c>
      <c r="AE27" s="27" t="s">
        <v>23</v>
      </c>
      <c r="AF27" s="28" t="s">
        <v>24</v>
      </c>
    </row>
    <row r="28" spans="1:32">
      <c r="B28" s="67">
        <v>0</v>
      </c>
      <c r="C28" s="46" t="s">
        <v>72</v>
      </c>
      <c r="D28" s="3"/>
      <c r="E28" s="30" t="str">
        <f t="shared" ref="E28:E33" si="0">IF(B28&gt;0,N28," ")</f>
        <v xml:space="preserve"> </v>
      </c>
      <c r="F28" s="21"/>
      <c r="G28" s="26"/>
      <c r="H28" s="21"/>
      <c r="I28" s="30" t="str">
        <f t="shared" ref="I28:I33" si="1">IF(B28&gt;0,V28," ")</f>
        <v xml:space="preserve"> </v>
      </c>
      <c r="J28" s="21"/>
      <c r="K28" s="30" t="str">
        <f t="shared" ref="K28:K33" si="2">IF(B28&gt;0,AA28," ")</f>
        <v xml:space="preserve"> </v>
      </c>
      <c r="L28" s="4"/>
      <c r="M28" s="46" t="s">
        <v>72</v>
      </c>
      <c r="N28" s="55" t="s">
        <v>48</v>
      </c>
      <c r="O28" s="28" t="s">
        <v>48</v>
      </c>
      <c r="P28" s="3"/>
      <c r="Q28" s="46"/>
      <c r="R28" s="44"/>
      <c r="S28" s="28"/>
      <c r="T28" s="3"/>
      <c r="U28" s="46" t="s">
        <v>72</v>
      </c>
      <c r="V28" s="55" t="s">
        <v>48</v>
      </c>
      <c r="W28" s="28" t="s">
        <v>83</v>
      </c>
      <c r="X28" s="3"/>
      <c r="Y28" s="3"/>
      <c r="Z28" s="46" t="s">
        <v>72</v>
      </c>
      <c r="AA28" s="55">
        <v>99999</v>
      </c>
      <c r="AB28" s="28"/>
      <c r="AC28" s="3"/>
      <c r="AD28" s="25"/>
      <c r="AE28" s="27"/>
      <c r="AF28" s="28"/>
    </row>
    <row r="29" spans="1:32">
      <c r="B29" s="67">
        <v>0</v>
      </c>
      <c r="C29" s="47" t="s">
        <v>87</v>
      </c>
      <c r="D29" s="3"/>
      <c r="E29" s="30" t="str">
        <f t="shared" si="0"/>
        <v xml:space="preserve"> </v>
      </c>
      <c r="F29" s="21"/>
      <c r="G29" s="30" t="str">
        <f t="shared" ref="G29:G33" si="3">IF(B29&gt;0,R29," ")</f>
        <v xml:space="preserve"> </v>
      </c>
      <c r="H29" s="21"/>
      <c r="I29" s="30" t="str">
        <f t="shared" si="1"/>
        <v xml:space="preserve"> </v>
      </c>
      <c r="J29" s="21"/>
      <c r="K29" s="30" t="str">
        <f t="shared" si="2"/>
        <v xml:space="preserve"> </v>
      </c>
      <c r="L29" s="4"/>
      <c r="M29" s="47" t="s">
        <v>43</v>
      </c>
      <c r="N29" s="55" t="s">
        <v>48</v>
      </c>
      <c r="O29" s="28" t="s">
        <v>48</v>
      </c>
      <c r="P29" s="3"/>
      <c r="Q29" s="47" t="s">
        <v>43</v>
      </c>
      <c r="R29" s="44"/>
      <c r="S29" s="28"/>
      <c r="T29" s="3"/>
      <c r="U29" s="47" t="s">
        <v>43</v>
      </c>
      <c r="V29" s="55" t="s">
        <v>48</v>
      </c>
      <c r="W29" s="66"/>
      <c r="X29" s="3"/>
      <c r="Y29" s="3"/>
      <c r="Z29" s="47" t="s">
        <v>43</v>
      </c>
      <c r="AA29" s="55">
        <v>99999</v>
      </c>
      <c r="AB29" s="66" t="s">
        <v>58</v>
      </c>
      <c r="AC29" s="3"/>
      <c r="AD29" s="25"/>
      <c r="AE29" s="27"/>
      <c r="AF29" s="28"/>
    </row>
    <row r="30" spans="1:32">
      <c r="A30" s="29"/>
      <c r="B30" s="67">
        <v>0</v>
      </c>
      <c r="C30" s="47" t="s">
        <v>44</v>
      </c>
      <c r="D30" s="3"/>
      <c r="E30" s="30" t="str">
        <f t="shared" si="0"/>
        <v xml:space="preserve"> </v>
      </c>
      <c r="F30" s="17"/>
      <c r="G30" s="30" t="str">
        <f t="shared" si="3"/>
        <v xml:space="preserve"> </v>
      </c>
      <c r="H30" s="17"/>
      <c r="I30" s="30" t="str">
        <f t="shared" si="1"/>
        <v xml:space="preserve"> </v>
      </c>
      <c r="J30" s="17"/>
      <c r="K30" s="30" t="str">
        <f t="shared" si="2"/>
        <v xml:space="preserve"> </v>
      </c>
      <c r="L30" s="4"/>
      <c r="M30" s="47" t="s">
        <v>44</v>
      </c>
      <c r="N30" s="56" t="s">
        <v>48</v>
      </c>
      <c r="O30" s="28" t="s">
        <v>48</v>
      </c>
      <c r="P30" s="3"/>
      <c r="Q30" s="47" t="s">
        <v>44</v>
      </c>
      <c r="R30" s="45"/>
      <c r="S30" s="25"/>
      <c r="T30" s="3"/>
      <c r="U30" s="47" t="s">
        <v>44</v>
      </c>
      <c r="V30" s="56" t="s">
        <v>93</v>
      </c>
      <c r="W30" s="28" t="s">
        <v>54</v>
      </c>
      <c r="X30" s="3"/>
      <c r="Y30" s="3"/>
      <c r="Z30" s="47" t="s">
        <v>44</v>
      </c>
      <c r="AA30" s="56">
        <v>99999</v>
      </c>
      <c r="AB30" s="28" t="s">
        <v>48</v>
      </c>
      <c r="AC30" s="3"/>
      <c r="AD30" s="31" t="s">
        <v>25</v>
      </c>
      <c r="AE30" s="32"/>
      <c r="AF30" s="25"/>
    </row>
    <row r="31" spans="1:32">
      <c r="A31" s="29"/>
      <c r="B31" s="67">
        <v>0</v>
      </c>
      <c r="C31" s="47" t="s">
        <v>46</v>
      </c>
      <c r="D31" s="3"/>
      <c r="E31" s="30" t="str">
        <f t="shared" si="0"/>
        <v xml:space="preserve"> </v>
      </c>
      <c r="F31" s="17"/>
      <c r="G31" s="30" t="str">
        <f t="shared" si="3"/>
        <v xml:space="preserve"> </v>
      </c>
      <c r="H31" s="17"/>
      <c r="I31" s="30" t="str">
        <f t="shared" si="1"/>
        <v xml:space="preserve"> </v>
      </c>
      <c r="J31" s="17"/>
      <c r="K31" s="30" t="str">
        <f t="shared" si="2"/>
        <v xml:space="preserve"> </v>
      </c>
      <c r="L31" s="33"/>
      <c r="M31" s="47" t="s">
        <v>46</v>
      </c>
      <c r="N31" s="56">
        <v>85</v>
      </c>
      <c r="O31" s="28"/>
      <c r="P31" s="3"/>
      <c r="Q31" s="47" t="s">
        <v>46</v>
      </c>
      <c r="R31" s="45"/>
      <c r="S31" s="25"/>
      <c r="T31" s="3"/>
      <c r="U31" s="47" t="s">
        <v>46</v>
      </c>
      <c r="V31" s="56">
        <v>90</v>
      </c>
      <c r="W31" s="28"/>
      <c r="X31" s="3"/>
      <c r="Y31" s="3"/>
      <c r="Z31" s="47" t="s">
        <v>46</v>
      </c>
      <c r="AA31" s="56">
        <v>99999</v>
      </c>
      <c r="AB31" s="28"/>
      <c r="AC31" s="3"/>
      <c r="AD31" s="31" t="s">
        <v>26</v>
      </c>
      <c r="AE31" s="32"/>
      <c r="AF31" s="25"/>
    </row>
    <row r="32" spans="1:32">
      <c r="A32" s="29"/>
      <c r="B32" s="67">
        <v>0</v>
      </c>
      <c r="C32" s="47" t="s">
        <v>28</v>
      </c>
      <c r="D32" s="3"/>
      <c r="E32" s="30" t="str">
        <f t="shared" si="0"/>
        <v xml:space="preserve"> </v>
      </c>
      <c r="F32" s="17"/>
      <c r="G32" s="30" t="str">
        <f t="shared" si="3"/>
        <v xml:space="preserve"> </v>
      </c>
      <c r="H32" s="17"/>
      <c r="I32" s="30" t="str">
        <f t="shared" si="1"/>
        <v xml:space="preserve"> </v>
      </c>
      <c r="J32" s="17"/>
      <c r="K32" s="30" t="str">
        <f t="shared" si="2"/>
        <v xml:space="preserve"> </v>
      </c>
      <c r="L32" s="33"/>
      <c r="M32" s="47" t="s">
        <v>28</v>
      </c>
      <c r="N32" s="56">
        <v>290</v>
      </c>
      <c r="O32" s="28"/>
      <c r="P32" s="3"/>
      <c r="Q32" s="47" t="s">
        <v>28</v>
      </c>
      <c r="R32" s="45"/>
      <c r="S32" s="25"/>
      <c r="T32" s="3"/>
      <c r="U32" s="47" t="s">
        <v>28</v>
      </c>
      <c r="V32" s="56">
        <v>357</v>
      </c>
      <c r="W32" s="28"/>
      <c r="X32" s="3"/>
      <c r="Y32" s="3"/>
      <c r="Z32" s="47" t="s">
        <v>28</v>
      </c>
      <c r="AA32" s="56">
        <v>99999</v>
      </c>
      <c r="AB32" s="28"/>
      <c r="AC32" s="3"/>
      <c r="AD32" s="31" t="s">
        <v>27</v>
      </c>
      <c r="AE32" s="32"/>
      <c r="AF32" s="25"/>
    </row>
    <row r="33" spans="1:32">
      <c r="A33" s="29"/>
      <c r="B33" s="67">
        <v>0</v>
      </c>
      <c r="C33" s="47" t="s">
        <v>79</v>
      </c>
      <c r="D33" s="3"/>
      <c r="E33" s="30" t="str">
        <f t="shared" si="0"/>
        <v xml:space="preserve"> </v>
      </c>
      <c r="F33" s="17"/>
      <c r="G33" s="30" t="str">
        <f t="shared" si="3"/>
        <v xml:space="preserve"> </v>
      </c>
      <c r="H33" s="17"/>
      <c r="I33" s="30" t="str">
        <f t="shared" si="1"/>
        <v xml:space="preserve"> </v>
      </c>
      <c r="J33" s="17"/>
      <c r="K33" s="30" t="str">
        <f t="shared" si="2"/>
        <v xml:space="preserve"> </v>
      </c>
      <c r="L33" s="33"/>
      <c r="M33" s="47" t="s">
        <v>29</v>
      </c>
      <c r="N33" s="56" t="s">
        <v>80</v>
      </c>
      <c r="O33" s="66" t="s">
        <v>81</v>
      </c>
      <c r="P33" s="3"/>
      <c r="Q33" s="47" t="s">
        <v>29</v>
      </c>
      <c r="R33" s="45"/>
      <c r="S33" s="25"/>
      <c r="T33" s="3"/>
      <c r="U33" s="47" t="s">
        <v>29</v>
      </c>
      <c r="V33" s="56" t="s">
        <v>80</v>
      </c>
      <c r="W33" s="28" t="s">
        <v>95</v>
      </c>
      <c r="X33" s="3"/>
      <c r="Y33" s="3"/>
      <c r="Z33" s="47" t="s">
        <v>51</v>
      </c>
      <c r="AA33" s="56">
        <v>99999</v>
      </c>
      <c r="AB33" s="28" t="s">
        <v>52</v>
      </c>
      <c r="AC33" s="3"/>
      <c r="AD33" s="31" t="s">
        <v>28</v>
      </c>
      <c r="AE33" s="32"/>
      <c r="AF33" s="25"/>
    </row>
    <row r="34" spans="1:32">
      <c r="A34" s="29"/>
      <c r="B34" s="82"/>
      <c r="C34" s="81" t="s">
        <v>89</v>
      </c>
      <c r="D34" s="3"/>
      <c r="E34" s="24"/>
      <c r="F34" s="17"/>
      <c r="G34" s="24"/>
      <c r="H34" s="17"/>
      <c r="I34" s="24"/>
      <c r="J34" s="17"/>
      <c r="K34" s="24"/>
      <c r="L34" s="33"/>
      <c r="M34" s="71"/>
      <c r="N34" s="72"/>
      <c r="O34" s="73"/>
      <c r="P34" s="3"/>
      <c r="Q34" s="71"/>
      <c r="R34" s="74"/>
      <c r="S34" s="5"/>
      <c r="T34" s="3"/>
      <c r="U34" s="71"/>
      <c r="V34" s="72"/>
      <c r="W34" s="4"/>
      <c r="X34" s="3"/>
      <c r="Y34" s="3"/>
      <c r="Z34" s="71"/>
      <c r="AA34" s="72"/>
      <c r="AB34" s="4"/>
      <c r="AC34" s="3"/>
      <c r="AD34" s="75"/>
      <c r="AE34" s="35"/>
      <c r="AF34" s="5"/>
    </row>
    <row r="35" spans="1:32" ht="12.6" customHeight="1">
      <c r="A35" s="29"/>
      <c r="B35" s="82"/>
      <c r="C35" s="76"/>
      <c r="D35" s="3"/>
      <c r="E35" s="24"/>
      <c r="F35" s="17"/>
      <c r="G35" s="24"/>
      <c r="H35" s="17"/>
      <c r="I35" s="24"/>
      <c r="J35" s="17"/>
      <c r="K35" s="24"/>
      <c r="L35" s="33"/>
      <c r="M35" s="71"/>
      <c r="N35" s="72"/>
      <c r="O35" s="73"/>
      <c r="P35" s="3"/>
      <c r="Q35" s="71"/>
      <c r="R35" s="74"/>
      <c r="S35" s="5"/>
      <c r="T35" s="3"/>
      <c r="U35" s="71"/>
      <c r="V35" s="72"/>
      <c r="W35" s="4"/>
      <c r="X35" s="3"/>
      <c r="Y35" s="3"/>
      <c r="Z35" s="71"/>
      <c r="AA35" s="72"/>
      <c r="AB35" s="4"/>
      <c r="AC35" s="3"/>
      <c r="AD35" s="75"/>
      <c r="AE35" s="35"/>
      <c r="AF35" s="5"/>
    </row>
    <row r="36" spans="1:32">
      <c r="B36" s="3"/>
      <c r="C36" s="34"/>
      <c r="D36" s="3"/>
      <c r="E36" s="24"/>
      <c r="F36" s="21"/>
      <c r="G36" s="24"/>
      <c r="H36" s="21"/>
      <c r="I36" s="24"/>
      <c r="J36" s="21"/>
      <c r="K36" s="24"/>
      <c r="L36" s="33"/>
      <c r="M36" s="3"/>
      <c r="N36" s="3"/>
      <c r="O36" s="3"/>
      <c r="P36" s="3"/>
      <c r="Q36" s="3"/>
      <c r="R36" s="3"/>
      <c r="S36" s="3"/>
      <c r="T36" s="3"/>
      <c r="U36" s="3"/>
      <c r="V36" s="3"/>
      <c r="W36" s="70"/>
      <c r="X36" s="3"/>
      <c r="Y36" s="3"/>
      <c r="Z36" s="5"/>
      <c r="AA36" s="35"/>
      <c r="AB36" s="5"/>
      <c r="AC36" s="3"/>
      <c r="AD36" s="3"/>
      <c r="AE36" s="21"/>
      <c r="AF36" s="3"/>
    </row>
    <row r="37" spans="1:32">
      <c r="B37" s="88" t="s">
        <v>30</v>
      </c>
      <c r="C37" s="89"/>
      <c r="D37" s="3"/>
      <c r="E37" s="30">
        <f>SUM(E28:E33)+E24</f>
        <v>39885</v>
      </c>
      <c r="F37" s="37"/>
      <c r="G37" s="36">
        <f>SUM(G28:G33)+G24</f>
        <v>99999999</v>
      </c>
      <c r="H37" s="37"/>
      <c r="I37" s="36">
        <f>SUM(I28:I33)+I24</f>
        <v>40335</v>
      </c>
      <c r="J37" s="37"/>
      <c r="K37" s="30">
        <f>SUM(K28:K33)+K24</f>
        <v>99999</v>
      </c>
      <c r="L37" s="3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>
      <c r="B38" s="88" t="s">
        <v>31</v>
      </c>
      <c r="C38" s="89"/>
      <c r="D38" s="3"/>
      <c r="E38" s="38"/>
      <c r="F38" s="38"/>
      <c r="G38" s="38"/>
      <c r="H38" s="3"/>
      <c r="I38" s="38"/>
      <c r="J38" s="3"/>
      <c r="K38" s="38"/>
      <c r="L38" s="3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idden="1">
      <c r="B39" s="3"/>
      <c r="C39" s="3"/>
      <c r="D39" s="3"/>
      <c r="E39" s="3" t="b">
        <f>OR(E37&gt;G37,E37&gt;I37,E37&gt;K37,)</f>
        <v>0</v>
      </c>
      <c r="F39" s="3"/>
      <c r="G39" s="3" t="b">
        <f>OR(,G37&gt;I37,G37&gt;K37,G37&gt;E37)</f>
        <v>1</v>
      </c>
      <c r="H39" s="3"/>
      <c r="I39" s="3" t="b">
        <f>OR(,I37&gt;K37,I37&gt;E37,I37&gt;G37,I37&gt;G37,)</f>
        <v>1</v>
      </c>
      <c r="J39" s="3"/>
      <c r="K39" s="3" t="b">
        <f>OR(,K37&gt;I37,K37&gt;G37,K37&gt;E37)</f>
        <v>1</v>
      </c>
      <c r="L39" s="3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>
      <c r="B40" s="3"/>
      <c r="C40" s="3"/>
      <c r="D40" s="3"/>
      <c r="E40" s="28" t="str">
        <f>IF(E39=FALSE,"Purchase","Don't Purchase")</f>
        <v>Purchase</v>
      </c>
      <c r="F40" s="10"/>
      <c r="G40" s="28" t="str">
        <f>IF(G39=FALSE,"Purchase","Don't Purchase")</f>
        <v>Don't Purchase</v>
      </c>
      <c r="H40" s="3"/>
      <c r="I40" s="28" t="str">
        <f>IF(I39=FALSE,"Purchase","Don't Purchase")</f>
        <v>Don't Purchase</v>
      </c>
      <c r="J40" s="3"/>
      <c r="K40" s="28" t="str">
        <f>IF(K39=FALSE,"Purchase","Don't Purchase")</f>
        <v>Don't Purchase</v>
      </c>
      <c r="L40" s="3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>
      <c r="L42" s="4"/>
    </row>
    <row r="43" spans="1:32">
      <c r="L43" s="3"/>
    </row>
  </sheetData>
  <sheetProtection selectLockedCells="1"/>
  <protectedRanges>
    <protectedRange password="E94C" sqref="K25" name="Range1"/>
  </protectedRanges>
  <mergeCells count="3">
    <mergeCell ref="B37:C37"/>
    <mergeCell ref="B38:C38"/>
    <mergeCell ref="B3:C3"/>
  </mergeCells>
  <hyperlinks>
    <hyperlink ref="Q21" r:id="rId1"/>
    <hyperlink ref="Z21" r:id="rId2"/>
    <hyperlink ref="I19" r:id="rId3"/>
    <hyperlink ref="U21" r:id="rId4"/>
    <hyperlink ref="M21" r:id="rId5"/>
    <hyperlink ref="E19" r:id="rId6"/>
  </hyperlinks>
  <pageMargins left="0.7" right="0.7" top="1.01" bottom="0.75" header="0.36" footer="0.3"/>
  <pageSetup scale="94" orientation="landscape" r:id="rId7"/>
  <headerFooter alignWithMargins="0">
    <oddHeader>&amp;C&amp;"Arial,Regular"CLASS 152
LARGE SUV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152</vt:lpstr>
      <vt:lpstr>'Class 152'!Print_Area</vt:lpstr>
    </vt:vector>
  </TitlesOfParts>
  <Company>Transportation &amp; Public Facilities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Futrel, Kristi L (DOT)</cp:lastModifiedBy>
  <cp:lastPrinted>2015-09-17T18:56:13Z</cp:lastPrinted>
  <dcterms:created xsi:type="dcterms:W3CDTF">2009-09-28T23:20:14Z</dcterms:created>
  <dcterms:modified xsi:type="dcterms:W3CDTF">2018-09-27T17:03:13Z</dcterms:modified>
</cp:coreProperties>
</file>