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CURE\Bid Archive\2200-2299\2200 Light Duty Contract\2021 Pricing\"/>
    </mc:Choice>
  </mc:AlternateContent>
  <bookViews>
    <workbookView xWindow="0" yWindow="0" windowWidth="23040" windowHeight="9405"/>
  </bookViews>
  <sheets>
    <sheet name="148CC" sheetId="1" r:id="rId1"/>
  </sheets>
  <definedNames>
    <definedName name="_xlnm.Print_Area" localSheetId="0">'148CC'!$A$1:$H$47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0" i="1"/>
  <c r="G31" i="1"/>
  <c r="G32" i="1"/>
  <c r="G33" i="1"/>
  <c r="G34" i="1"/>
  <c r="G35" i="1"/>
  <c r="G36" i="1"/>
  <c r="G37" i="1"/>
  <c r="G30" i="1"/>
  <c r="E14" i="1" l="1"/>
  <c r="E24" i="1"/>
  <c r="E42" i="1" s="1"/>
  <c r="G24" i="1"/>
  <c r="G38" i="1"/>
  <c r="G42" i="1" l="1"/>
  <c r="G44" i="1" s="1"/>
  <c r="E44" i="1"/>
  <c r="E45" i="1" s="1"/>
  <c r="E47" i="1" s="1"/>
  <c r="G45" i="1" l="1"/>
</calcChain>
</file>

<file path=xl/sharedStrings.xml><?xml version="1.0" encoding="utf-8"?>
<sst xmlns="http://schemas.openxmlformats.org/spreadsheetml/2006/main" count="126" uniqueCount="84">
  <si>
    <t>N/A</t>
  </si>
  <si>
    <t xml:space="preserve">Up-Fitter Switches </t>
  </si>
  <si>
    <t>Plow Prep Package</t>
  </si>
  <si>
    <t>Mud Flaps, HD Rubber, 4-wheels</t>
  </si>
  <si>
    <t>OEM Auto Start</t>
  </si>
  <si>
    <t>AM/FM with CD</t>
  </si>
  <si>
    <t>OEM Stereo with CD and Hands Free Communication System</t>
  </si>
  <si>
    <t>Power Windows/Locks &amp; Air Conditioning</t>
  </si>
  <si>
    <t>OEM Trailer Brake Controller</t>
  </si>
  <si>
    <t>Cruise Control and Tilt Steering</t>
  </si>
  <si>
    <t>Turbo Diesel Engine w/ PTO</t>
  </si>
  <si>
    <t>4X4</t>
  </si>
  <si>
    <t>COMMENTS</t>
  </si>
  <si>
    <t>PRICE</t>
  </si>
  <si>
    <t>AVAILABLE OPTIONS</t>
  </si>
  <si>
    <t>Ford</t>
  </si>
  <si>
    <t>Chevrolet</t>
  </si>
  <si>
    <t>UNIT COST</t>
  </si>
  <si>
    <t>Model: W3G</t>
  </si>
  <si>
    <t>Keyless Remote Entry w/ 2 Fobs</t>
  </si>
  <si>
    <t>danielb@aksales.com</t>
  </si>
  <si>
    <t>Model: F350</t>
  </si>
  <si>
    <t>Power Windows/Power Door Locks</t>
  </si>
  <si>
    <t>Fax: 793-8255</t>
  </si>
  <si>
    <t>Fax: 265-7507</t>
  </si>
  <si>
    <t>Cruise Control/Tilt Wheel</t>
  </si>
  <si>
    <t>Phone: 793-8213</t>
  </si>
  <si>
    <t>Anchorage AK 99501</t>
  </si>
  <si>
    <t>Phone: 265-7535</t>
  </si>
  <si>
    <t>Air Conditioning</t>
  </si>
  <si>
    <t>Anchorage, Alaska 99501</t>
  </si>
  <si>
    <t>2601 E 5th Ave</t>
  </si>
  <si>
    <t>Rubberized Vinyl Flooring</t>
  </si>
  <si>
    <t>Address: 431 Unga Street</t>
  </si>
  <si>
    <t>Anchorage Chrysler Dodge</t>
  </si>
  <si>
    <t>Address: 1300 East 5th Avenue</t>
  </si>
  <si>
    <t>Contact: Ray Marcum</t>
  </si>
  <si>
    <t>Contact: Daniel Bacon</t>
  </si>
  <si>
    <t>40/20/40 Split Bench Cloth Front Seat</t>
  </si>
  <si>
    <t>Vendor: Kendall Ford</t>
  </si>
  <si>
    <t>Vendor: Alaska Sales &amp; Service</t>
  </si>
  <si>
    <t>431 Unga Street</t>
  </si>
  <si>
    <t>1300 East 5th Avenue</t>
  </si>
  <si>
    <t>Fuel tank size 40 gallons</t>
  </si>
  <si>
    <t>Tires &amp; Wheels: Rated for Axles, Steel Belted Radials (tubeless) to include full size mounted spare shipped loose with unit.</t>
  </si>
  <si>
    <t>Kendall Ford</t>
  </si>
  <si>
    <t>Alaska Sales &amp; Service</t>
  </si>
  <si>
    <t>HD Shock Absorbers front and rear</t>
  </si>
  <si>
    <t>CA (Cab to Axle Dimension):  60 Inches</t>
  </si>
  <si>
    <t>Dual Rear Wheels</t>
  </si>
  <si>
    <t>2WD (4X2)</t>
  </si>
  <si>
    <t>GVWR:  12,500 Pounds minimum</t>
  </si>
  <si>
    <t xml:space="preserve">Seating for five (5) including driver </t>
  </si>
  <si>
    <t>Color: OEM White (Any other color requires prior authorization)</t>
  </si>
  <si>
    <t>Replacing Vehicle:</t>
  </si>
  <si>
    <t>Standard Equipment: Class 148CC 1 Ton Crew Cab Chassis 2 Wheel Drive</t>
  </si>
  <si>
    <t>Darkest of OEM manufacturers Standard Cloth Upholstery Interior, (cloth or cloth with vinyl trim)</t>
  </si>
  <si>
    <t>Engine:  Gas Minimum 6.7 Liter</t>
  </si>
  <si>
    <t>Steering: Full Hydraulic Power or Power Assist Type</t>
  </si>
  <si>
    <t>Mirrors: Outside - Trailer Tow Power mirrors left and right, driver adjustable</t>
  </si>
  <si>
    <t>OEM Up-fitter Switches</t>
  </si>
  <si>
    <t>Tow Hooks, 2 each front, bolted to frame</t>
  </si>
  <si>
    <t>4x4 in lieu of 2 wheel drive</t>
  </si>
  <si>
    <t>Turbo Diesel Engine w/ PTO Provision on Transmission in lieu of gas engine</t>
  </si>
  <si>
    <t>Cloth Bucket Seats with Center Console</t>
  </si>
  <si>
    <r>
      <t xml:space="preserve">Plow Prep Package </t>
    </r>
    <r>
      <rPr>
        <sz val="9"/>
        <color rgb="FFFF0000"/>
        <rFont val="Arial"/>
        <family val="2"/>
      </rPr>
      <t>(See Dealer Notes)</t>
    </r>
  </si>
  <si>
    <r>
      <t xml:space="preserve">Shipping to Fairbanks </t>
    </r>
    <r>
      <rPr>
        <sz val="9"/>
        <color rgb="FFFF0000"/>
        <rFont val="Arial"/>
        <family val="2"/>
      </rPr>
      <t>(See Dealer Notes)</t>
    </r>
  </si>
  <si>
    <r>
      <t xml:space="preserve">Shipping to Juneau </t>
    </r>
    <r>
      <rPr>
        <sz val="9"/>
        <color indexed="10"/>
        <rFont val="Arial"/>
        <family val="2"/>
      </rPr>
      <t>(See Dealer Notes)</t>
    </r>
  </si>
  <si>
    <t>1=yes</t>
  </si>
  <si>
    <t>0=no</t>
  </si>
  <si>
    <t>raymarcum@kendallauto.com</t>
  </si>
  <si>
    <t>Engine: 6.7 V-8</t>
  </si>
  <si>
    <t>Model: CC31043</t>
  </si>
  <si>
    <t>Model: Silverado WT</t>
  </si>
  <si>
    <r>
      <t xml:space="preserve">AM/FM/CD </t>
    </r>
    <r>
      <rPr>
        <sz val="9"/>
        <color rgb="FFFF0000"/>
        <rFont val="Arial"/>
        <family val="2"/>
      </rPr>
      <t>(CD not available on Ford)</t>
    </r>
  </si>
  <si>
    <r>
      <t xml:space="preserve">Transmission: Automatic Minimum 5 Speed with PTO Provision  </t>
    </r>
    <r>
      <rPr>
        <sz val="9"/>
        <color rgb="FFFF0000"/>
        <rFont val="Arial"/>
        <family val="2"/>
      </rPr>
      <t>(PTO only available with Diesel on Chevy)</t>
    </r>
  </si>
  <si>
    <t xml:space="preserve">Shipping to Fairbanks </t>
  </si>
  <si>
    <t xml:space="preserve">Shipping to Juneau </t>
  </si>
  <si>
    <t>Only Available with 4x4</t>
  </si>
  <si>
    <t>Included with Standard</t>
  </si>
  <si>
    <t>STD</t>
  </si>
  <si>
    <t>SOA No Charge; $300 Other Government</t>
  </si>
  <si>
    <t>Chassis only no upfit</t>
  </si>
  <si>
    <t>Call For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</si>
</sst>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Palatino"/>
    </font>
    <font>
      <sz val="10"/>
      <name val="Palatino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10"/>
      <color theme="10"/>
      <name val="Palatino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44" fontId="2" fillId="0" borderId="0" xfId="2" applyFont="1" applyAlignment="1">
      <alignment horizontal="right"/>
    </xf>
    <xf numFmtId="44" fontId="2" fillId="0" borderId="0" xfId="2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7" fontId="2" fillId="0" borderId="0" xfId="0" applyNumberFormat="1" applyFont="1"/>
    <xf numFmtId="7" fontId="2" fillId="0" borderId="0" xfId="0" applyNumberFormat="1" applyFont="1" applyBorder="1"/>
    <xf numFmtId="0" fontId="2" fillId="0" borderId="1" xfId="0" applyFont="1" applyFill="1" applyBorder="1" applyAlignment="1">
      <alignment horizontal="center" vertical="center"/>
    </xf>
    <xf numFmtId="7" fontId="2" fillId="0" borderId="2" xfId="0" applyNumberFormat="1" applyFont="1" applyBorder="1"/>
    <xf numFmtId="7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7" fontId="2" fillId="0" borderId="0" xfId="1" applyNumberFormat="1" applyFont="1" applyFill="1" applyBorder="1" applyAlignment="1">
      <alignment horizontal="right" vertical="center"/>
    </xf>
    <xf numFmtId="7" fontId="2" fillId="0" borderId="1" xfId="0" applyNumberFormat="1" applyFont="1" applyBorder="1"/>
    <xf numFmtId="0" fontId="2" fillId="0" borderId="2" xfId="0" applyFont="1" applyBorder="1"/>
    <xf numFmtId="7" fontId="2" fillId="0" borderId="1" xfId="1" applyNumberFormat="1" applyFont="1" applyFill="1" applyBorder="1" applyAlignment="1">
      <alignment horizontal="right"/>
    </xf>
    <xf numFmtId="44" fontId="2" fillId="0" borderId="0" xfId="2" applyFont="1" applyBorder="1" applyAlignment="1">
      <alignment horizontal="right"/>
    </xf>
    <xf numFmtId="0" fontId="2" fillId="0" borderId="0" xfId="3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4" fontId="2" fillId="0" borderId="0" xfId="2" applyFont="1" applyBorder="1"/>
    <xf numFmtId="164" fontId="2" fillId="0" borderId="0" xfId="2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right"/>
    </xf>
    <xf numFmtId="0" fontId="2" fillId="0" borderId="1" xfId="3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2" fillId="0" borderId="1" xfId="2" applyFont="1" applyBorder="1"/>
    <xf numFmtId="7" fontId="2" fillId="0" borderId="1" xfId="1" applyNumberFormat="1" applyFont="1" applyFill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3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39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37" fontId="2" fillId="0" borderId="3" xfId="1" applyNumberFormat="1" applyFont="1" applyFill="1" applyBorder="1" applyAlignment="1">
      <alignment horizontal="center" vertical="center"/>
    </xf>
    <xf numFmtId="44" fontId="6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6" fillId="0" borderId="4" xfId="2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/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/>
    <xf numFmtId="0" fontId="2" fillId="3" borderId="1" xfId="0" applyFont="1" applyFill="1" applyBorder="1" applyProtection="1">
      <protection locked="0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Protection="1"/>
    <xf numFmtId="0" fontId="2" fillId="0" borderId="3" xfId="0" applyFont="1" applyBorder="1"/>
    <xf numFmtId="0" fontId="2" fillId="0" borderId="1" xfId="0" applyFont="1" applyBorder="1" applyAlignment="1" applyProtection="1">
      <alignment vertical="top" wrapText="1"/>
    </xf>
    <xf numFmtId="0" fontId="2" fillId="0" borderId="1" xfId="3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wrapText="1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9" fillId="0" borderId="3" xfId="5" applyFont="1" applyBorder="1"/>
    <xf numFmtId="0" fontId="9" fillId="0" borderId="3" xfId="5" applyFont="1" applyBorder="1" applyAlignment="1"/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9" fillId="0" borderId="3" xfId="5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3" fillId="0" borderId="1" xfId="2" applyFont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3" applyFont="1" applyFill="1" applyBorder="1" applyAlignment="1" applyProtection="1">
      <alignment horizontal="left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b@aksales.com" TargetMode="External"/><Relationship Id="rId2" Type="http://schemas.openxmlformats.org/officeDocument/2006/relationships/hyperlink" Target="mailto:danielb@aksales.com" TargetMode="External"/><Relationship Id="rId1" Type="http://schemas.openxmlformats.org/officeDocument/2006/relationships/hyperlink" Target="mailto:raymarcum@kendallaut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ymarcum@kendall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8"/>
  <sheetViews>
    <sheetView tabSelected="1" zoomScaleNormal="100" workbookViewId="0">
      <selection activeCell="C12" sqref="C12"/>
    </sheetView>
  </sheetViews>
  <sheetFormatPr defaultColWidth="9.33203125" defaultRowHeight="12"/>
  <cols>
    <col min="1" max="1" width="2.5" style="1" customWidth="1"/>
    <col min="2" max="2" width="3.33203125" style="1" customWidth="1"/>
    <col min="3" max="3" width="101.1640625" style="1" bestFit="1" customWidth="1"/>
    <col min="4" max="4" width="1.83203125" style="1" customWidth="1"/>
    <col min="5" max="5" width="25.1640625" style="1" bestFit="1" customWidth="1"/>
    <col min="6" max="6" width="1.1640625" style="1" customWidth="1"/>
    <col min="7" max="7" width="30.83203125" style="1" bestFit="1" customWidth="1"/>
    <col min="8" max="8" width="1.5" style="1" customWidth="1"/>
    <col min="9" max="9" width="60.5" style="1" customWidth="1"/>
    <col min="10" max="10" width="18.1640625" style="3" customWidth="1"/>
    <col min="11" max="11" width="34.1640625" style="1" customWidth="1"/>
    <col min="12" max="12" width="1.83203125" style="1" customWidth="1"/>
    <col min="13" max="13" width="47.5" style="1" hidden="1" customWidth="1"/>
    <col min="14" max="14" width="16.5" style="2" hidden="1" customWidth="1"/>
    <col min="15" max="15" width="15.33203125" style="1" hidden="1" customWidth="1"/>
    <col min="16" max="16" width="9.1640625" style="1" hidden="1" customWidth="1"/>
    <col min="17" max="17" width="61.1640625" style="1" customWidth="1"/>
    <col min="18" max="18" width="18" style="1" customWidth="1"/>
    <col min="19" max="19" width="23.1640625" style="1" customWidth="1"/>
    <col min="20" max="20" width="2.83203125" style="1" customWidth="1"/>
    <col min="21" max="16384" width="9.33203125" style="1"/>
  </cols>
  <sheetData>
    <row r="1" spans="3:13">
      <c r="I1" s="58"/>
      <c r="M1" s="58"/>
    </row>
    <row r="2" spans="3:13">
      <c r="C2" s="57" t="s">
        <v>55</v>
      </c>
      <c r="D2" s="56"/>
      <c r="E2" s="55" t="s">
        <v>54</v>
      </c>
      <c r="G2" s="54"/>
      <c r="I2" s="4"/>
      <c r="M2" s="4"/>
    </row>
    <row r="3" spans="3:13">
      <c r="C3" s="53" t="s">
        <v>53</v>
      </c>
      <c r="D3" s="36"/>
      <c r="I3" s="4"/>
      <c r="M3" s="4"/>
    </row>
    <row r="4" spans="3:13" ht="24">
      <c r="C4" s="52" t="s">
        <v>56</v>
      </c>
      <c r="D4" s="36"/>
      <c r="I4" s="4"/>
      <c r="M4" s="4"/>
    </row>
    <row r="5" spans="3:13" ht="12" customHeight="1">
      <c r="C5" s="14" t="s">
        <v>52</v>
      </c>
      <c r="D5" s="36"/>
      <c r="I5" s="4"/>
      <c r="M5" s="4"/>
    </row>
    <row r="6" spans="3:13" ht="12" customHeight="1">
      <c r="C6" s="14" t="s">
        <v>51</v>
      </c>
      <c r="D6" s="36"/>
      <c r="I6" s="4"/>
      <c r="M6" s="4"/>
    </row>
    <row r="7" spans="3:13" ht="12" customHeight="1">
      <c r="C7" s="14" t="s">
        <v>57</v>
      </c>
      <c r="D7" s="36"/>
      <c r="I7" s="4"/>
      <c r="M7" s="4"/>
    </row>
    <row r="8" spans="3:13" ht="23.45" customHeight="1">
      <c r="C8" s="72" t="s">
        <v>75</v>
      </c>
      <c r="D8" s="36"/>
      <c r="I8" s="4"/>
      <c r="M8" s="4"/>
    </row>
    <row r="9" spans="3:13" ht="12" customHeight="1">
      <c r="C9" s="14" t="s">
        <v>50</v>
      </c>
      <c r="D9" s="36"/>
      <c r="I9" s="4"/>
      <c r="M9" s="4"/>
    </row>
    <row r="10" spans="3:13" ht="12" customHeight="1">
      <c r="C10" s="14" t="s">
        <v>49</v>
      </c>
      <c r="D10" s="36"/>
      <c r="I10" s="44"/>
      <c r="M10" s="44"/>
    </row>
    <row r="11" spans="3:13" ht="12" customHeight="1">
      <c r="C11" s="14" t="s">
        <v>48</v>
      </c>
      <c r="D11" s="36"/>
      <c r="I11" s="44"/>
      <c r="M11" s="44"/>
    </row>
    <row r="12" spans="3:13" ht="12" customHeight="1">
      <c r="C12" s="14" t="s">
        <v>58</v>
      </c>
      <c r="D12" s="36"/>
      <c r="I12" s="44"/>
      <c r="M12" s="44"/>
    </row>
    <row r="13" spans="3:13" ht="12" customHeight="1">
      <c r="C13" s="14" t="s">
        <v>47</v>
      </c>
      <c r="D13" s="36"/>
      <c r="E13" s="53" t="s">
        <v>46</v>
      </c>
      <c r="G13" s="53" t="s">
        <v>45</v>
      </c>
      <c r="I13" s="44"/>
      <c r="M13" s="44"/>
    </row>
    <row r="14" spans="3:13" ht="28.5" customHeight="1">
      <c r="C14" s="52" t="s">
        <v>44</v>
      </c>
      <c r="D14" s="36"/>
      <c r="E14" s="14" t="str">
        <f>I18</f>
        <v>Contact: Daniel Bacon</v>
      </c>
      <c r="G14" s="14" t="s">
        <v>36</v>
      </c>
      <c r="I14" s="44"/>
      <c r="M14" s="44"/>
    </row>
    <row r="15" spans="3:13" ht="12" customHeight="1">
      <c r="C15" s="14" t="s">
        <v>43</v>
      </c>
      <c r="D15" s="36"/>
      <c r="E15" s="14" t="s">
        <v>42</v>
      </c>
      <c r="G15" s="14" t="s">
        <v>41</v>
      </c>
    </row>
    <row r="16" spans="3:13" ht="12" customHeight="1">
      <c r="C16" s="14" t="s">
        <v>38</v>
      </c>
      <c r="D16" s="36"/>
      <c r="E16" s="14" t="s">
        <v>30</v>
      </c>
      <c r="G16" s="14" t="s">
        <v>30</v>
      </c>
    </row>
    <row r="17" spans="1:19" ht="12" customHeight="1">
      <c r="C17" s="14" t="s">
        <v>29</v>
      </c>
      <c r="D17" s="36"/>
      <c r="E17" s="14" t="s">
        <v>28</v>
      </c>
      <c r="G17" s="14" t="s">
        <v>26</v>
      </c>
      <c r="I17" s="51" t="s">
        <v>40</v>
      </c>
      <c r="M17" s="44"/>
      <c r="Q17" s="69" t="s">
        <v>39</v>
      </c>
    </row>
    <row r="18" spans="1:19" ht="12" customHeight="1">
      <c r="C18" s="14" t="s">
        <v>25</v>
      </c>
      <c r="D18" s="36"/>
      <c r="E18" s="14" t="s">
        <v>24</v>
      </c>
      <c r="G18" s="14" t="s">
        <v>23</v>
      </c>
      <c r="I18" s="49" t="s">
        <v>37</v>
      </c>
      <c r="M18" s="50"/>
      <c r="Q18" s="70" t="s">
        <v>36</v>
      </c>
    </row>
    <row r="19" spans="1:19" ht="12" customHeight="1">
      <c r="C19" s="14" t="s">
        <v>22</v>
      </c>
      <c r="D19" s="36"/>
      <c r="E19" s="67" t="s">
        <v>20</v>
      </c>
      <c r="G19" s="67" t="s">
        <v>70</v>
      </c>
      <c r="I19" s="49" t="s">
        <v>35</v>
      </c>
      <c r="M19" s="48" t="s">
        <v>34</v>
      </c>
      <c r="Q19" s="70" t="s">
        <v>33</v>
      </c>
      <c r="R19" s="3"/>
    </row>
    <row r="20" spans="1:19" ht="12" customHeight="1">
      <c r="C20" s="14" t="s">
        <v>19</v>
      </c>
      <c r="D20" s="36"/>
      <c r="I20" s="46" t="s">
        <v>30</v>
      </c>
      <c r="M20" s="47" t="s">
        <v>31</v>
      </c>
      <c r="Q20" s="70" t="s">
        <v>30</v>
      </c>
      <c r="R20" s="3"/>
    </row>
    <row r="21" spans="1:19" ht="27" customHeight="1">
      <c r="C21" s="72" t="s">
        <v>59</v>
      </c>
      <c r="D21" s="36"/>
      <c r="E21" s="23" t="s">
        <v>73</v>
      </c>
      <c r="G21" s="23" t="s">
        <v>21</v>
      </c>
      <c r="I21" s="46" t="s">
        <v>28</v>
      </c>
      <c r="M21" s="47" t="s">
        <v>27</v>
      </c>
      <c r="Q21" s="70" t="s">
        <v>26</v>
      </c>
      <c r="R21" s="3"/>
    </row>
    <row r="22" spans="1:19" ht="12" customHeight="1">
      <c r="C22" s="14" t="s">
        <v>74</v>
      </c>
      <c r="D22" s="36"/>
      <c r="E22" s="23" t="s">
        <v>72</v>
      </c>
      <c r="G22" s="23" t="s">
        <v>18</v>
      </c>
      <c r="I22" s="46" t="s">
        <v>24</v>
      </c>
      <c r="M22" s="45"/>
      <c r="Q22" s="70" t="s">
        <v>23</v>
      </c>
      <c r="R22" s="3"/>
    </row>
    <row r="23" spans="1:19" ht="12" customHeight="1">
      <c r="C23" s="14" t="s">
        <v>32</v>
      </c>
      <c r="D23" s="36"/>
      <c r="E23" s="23" t="s">
        <v>71</v>
      </c>
      <c r="G23" s="23" t="s">
        <v>71</v>
      </c>
      <c r="I23" s="68" t="s">
        <v>20</v>
      </c>
      <c r="M23" s="44"/>
      <c r="Q23" s="71" t="s">
        <v>70</v>
      </c>
      <c r="R23" s="3"/>
    </row>
    <row r="24" spans="1:19" ht="12" customHeight="1">
      <c r="C24" s="14" t="s">
        <v>60</v>
      </c>
      <c r="D24" s="36"/>
      <c r="E24" s="42">
        <f>I26</f>
        <v>31564</v>
      </c>
      <c r="F24" s="38"/>
      <c r="G24" s="42">
        <f>Q26</f>
        <v>34549</v>
      </c>
      <c r="H24" s="38"/>
      <c r="I24" s="5"/>
      <c r="M24" s="5"/>
      <c r="Q24" s="5"/>
      <c r="R24" s="3"/>
    </row>
    <row r="25" spans="1:19" ht="12" customHeight="1">
      <c r="C25" s="60" t="s">
        <v>61</v>
      </c>
      <c r="D25" s="36"/>
      <c r="E25" s="39" t="s">
        <v>16</v>
      </c>
      <c r="F25" s="38"/>
      <c r="G25" s="39" t="s">
        <v>15</v>
      </c>
      <c r="H25" s="38"/>
      <c r="I25" s="43" t="s">
        <v>17</v>
      </c>
      <c r="M25" s="43" t="s">
        <v>17</v>
      </c>
      <c r="Q25" s="43" t="s">
        <v>17</v>
      </c>
      <c r="R25" s="3"/>
    </row>
    <row r="26" spans="1:19">
      <c r="A26" s="11"/>
      <c r="B26" s="11"/>
      <c r="D26" s="36"/>
      <c r="F26" s="38"/>
      <c r="G26" s="37"/>
      <c r="I26" s="40">
        <v>31564</v>
      </c>
      <c r="M26" s="41">
        <v>99999</v>
      </c>
      <c r="Q26" s="40">
        <v>34549</v>
      </c>
      <c r="R26" s="3"/>
    </row>
    <row r="27" spans="1:19">
      <c r="A27" s="11"/>
      <c r="B27" s="64"/>
      <c r="C27" s="11"/>
      <c r="D27" s="36"/>
      <c r="E27" s="11"/>
      <c r="G27" s="4"/>
      <c r="R27" s="3"/>
    </row>
    <row r="28" spans="1:19" ht="15" customHeight="1">
      <c r="A28" s="11"/>
      <c r="B28" s="63"/>
      <c r="C28" s="59"/>
      <c r="D28" s="36"/>
      <c r="R28" s="3"/>
    </row>
    <row r="29" spans="1:19" ht="12" customHeight="1">
      <c r="B29" s="65"/>
      <c r="C29" s="61" t="s">
        <v>14</v>
      </c>
      <c r="I29" s="35" t="s">
        <v>14</v>
      </c>
      <c r="J29" s="29" t="s">
        <v>13</v>
      </c>
      <c r="K29" s="27" t="s">
        <v>12</v>
      </c>
      <c r="M29" s="35" t="s">
        <v>14</v>
      </c>
      <c r="N29" s="24" t="s">
        <v>13</v>
      </c>
      <c r="O29" s="27" t="s">
        <v>12</v>
      </c>
      <c r="Q29" s="35" t="s">
        <v>14</v>
      </c>
      <c r="R29" s="29" t="s">
        <v>13</v>
      </c>
      <c r="S29" s="27" t="s">
        <v>12</v>
      </c>
    </row>
    <row r="30" spans="1:19" ht="12" customHeight="1">
      <c r="B30" s="22">
        <v>1</v>
      </c>
      <c r="C30" s="34" t="s">
        <v>62</v>
      </c>
      <c r="E30" s="31">
        <f>IF(B30&gt;0,J30," ")</f>
        <v>2660</v>
      </c>
      <c r="G30" s="30">
        <f>IF(B30&gt;0,R30," ")</f>
        <v>3425</v>
      </c>
      <c r="I30" s="34" t="s">
        <v>62</v>
      </c>
      <c r="J30" s="24">
        <v>2660</v>
      </c>
      <c r="K30" s="27"/>
      <c r="M30" s="35" t="s">
        <v>11</v>
      </c>
      <c r="N30" s="24">
        <v>2575</v>
      </c>
      <c r="O30" s="27"/>
      <c r="Q30" s="34" t="s">
        <v>62</v>
      </c>
      <c r="R30" s="24">
        <v>3425</v>
      </c>
      <c r="S30" s="27"/>
    </row>
    <row r="31" spans="1:19" ht="12" customHeight="1">
      <c r="B31" s="22">
        <v>1</v>
      </c>
      <c r="C31" s="34" t="s">
        <v>63</v>
      </c>
      <c r="E31" s="31">
        <f t="shared" ref="E31:E38" si="0">IF(B31&gt;0,J31," ")</f>
        <v>9895</v>
      </c>
      <c r="G31" s="30">
        <f t="shared" ref="G31:G37" si="1">IF(B31&gt;0,R31," ")</f>
        <v>9638</v>
      </c>
      <c r="I31" s="34" t="s">
        <v>63</v>
      </c>
      <c r="J31" s="24">
        <v>9895</v>
      </c>
      <c r="K31" s="27"/>
      <c r="M31" s="28" t="s">
        <v>10</v>
      </c>
      <c r="N31" s="24">
        <v>13380</v>
      </c>
      <c r="O31" s="27"/>
      <c r="Q31" s="34" t="s">
        <v>63</v>
      </c>
      <c r="R31" s="24">
        <v>9638</v>
      </c>
      <c r="S31" s="27"/>
    </row>
    <row r="32" spans="1:19" ht="12" customHeight="1">
      <c r="B32" s="22">
        <v>1</v>
      </c>
      <c r="C32" s="62" t="s">
        <v>64</v>
      </c>
      <c r="E32" s="31">
        <f t="shared" si="0"/>
        <v>465</v>
      </c>
      <c r="G32" s="30">
        <f t="shared" si="1"/>
        <v>515</v>
      </c>
      <c r="I32" s="62" t="s">
        <v>64</v>
      </c>
      <c r="J32" s="24">
        <v>465</v>
      </c>
      <c r="K32" s="27"/>
      <c r="M32" s="28"/>
      <c r="N32" s="24"/>
      <c r="O32" s="27"/>
      <c r="Q32" s="62" t="s">
        <v>64</v>
      </c>
      <c r="R32" s="24">
        <v>515</v>
      </c>
      <c r="S32" s="27"/>
    </row>
    <row r="33" spans="1:19" ht="12" customHeight="1">
      <c r="B33" s="22">
        <v>1</v>
      </c>
      <c r="C33" s="1" t="s">
        <v>65</v>
      </c>
      <c r="E33" s="31">
        <f t="shared" si="0"/>
        <v>275</v>
      </c>
      <c r="G33" s="30">
        <f t="shared" si="1"/>
        <v>335</v>
      </c>
      <c r="I33" s="27" t="s">
        <v>2</v>
      </c>
      <c r="J33" s="24">
        <v>275</v>
      </c>
      <c r="K33" s="73" t="s">
        <v>78</v>
      </c>
      <c r="M33" s="28" t="s">
        <v>9</v>
      </c>
      <c r="N33" s="24">
        <v>250</v>
      </c>
      <c r="O33" s="27"/>
      <c r="Q33" s="27" t="s">
        <v>2</v>
      </c>
      <c r="R33" s="24">
        <v>335</v>
      </c>
      <c r="S33" s="73" t="s">
        <v>78</v>
      </c>
    </row>
    <row r="34" spans="1:19" ht="12" customHeight="1">
      <c r="B34" s="22">
        <v>1</v>
      </c>
      <c r="C34" s="34" t="s">
        <v>8</v>
      </c>
      <c r="E34" s="31" t="str">
        <f t="shared" si="0"/>
        <v>STD</v>
      </c>
      <c r="G34" s="30">
        <f t="shared" si="1"/>
        <v>260</v>
      </c>
      <c r="I34" s="34" t="s">
        <v>8</v>
      </c>
      <c r="J34" s="24" t="s">
        <v>80</v>
      </c>
      <c r="K34" s="23" t="s">
        <v>79</v>
      </c>
      <c r="M34" s="33" t="s">
        <v>7</v>
      </c>
      <c r="N34" s="24">
        <v>850</v>
      </c>
      <c r="O34" s="27"/>
      <c r="Q34" s="34" t="s">
        <v>8</v>
      </c>
      <c r="R34" s="24">
        <v>260</v>
      </c>
      <c r="S34" s="27"/>
    </row>
    <row r="35" spans="1:19" ht="12" customHeight="1">
      <c r="B35" s="22">
        <v>1</v>
      </c>
      <c r="C35" s="25" t="s">
        <v>6</v>
      </c>
      <c r="E35" s="31" t="str">
        <f t="shared" si="0"/>
        <v>STD</v>
      </c>
      <c r="G35" s="30" t="str">
        <f t="shared" si="1"/>
        <v>STD</v>
      </c>
      <c r="I35" s="25" t="s">
        <v>6</v>
      </c>
      <c r="J35" s="24" t="s">
        <v>80</v>
      </c>
      <c r="K35" s="23" t="s">
        <v>79</v>
      </c>
      <c r="M35" s="28" t="s">
        <v>5</v>
      </c>
      <c r="N35" s="24">
        <v>0</v>
      </c>
      <c r="O35" s="27"/>
      <c r="Q35" s="25" t="s">
        <v>6</v>
      </c>
      <c r="R35" s="24" t="s">
        <v>80</v>
      </c>
      <c r="S35" s="23" t="s">
        <v>79</v>
      </c>
    </row>
    <row r="36" spans="1:19" ht="12" customHeight="1">
      <c r="B36" s="22">
        <v>1</v>
      </c>
      <c r="C36" s="25" t="s">
        <v>4</v>
      </c>
      <c r="E36" s="31">
        <f t="shared" si="0"/>
        <v>499</v>
      </c>
      <c r="G36" s="30">
        <f t="shared" si="1"/>
        <v>250</v>
      </c>
      <c r="I36" s="25" t="s">
        <v>4</v>
      </c>
      <c r="J36" s="24">
        <v>499</v>
      </c>
      <c r="K36" s="27"/>
      <c r="M36" s="28" t="s">
        <v>3</v>
      </c>
      <c r="N36" s="24">
        <v>200</v>
      </c>
      <c r="O36" s="27"/>
      <c r="Q36" s="25" t="s">
        <v>4</v>
      </c>
      <c r="R36" s="24">
        <v>250</v>
      </c>
      <c r="S36" s="27"/>
    </row>
    <row r="37" spans="1:19" ht="12" customHeight="1">
      <c r="B37" s="22">
        <v>1</v>
      </c>
      <c r="C37" s="32" t="s">
        <v>66</v>
      </c>
      <c r="E37" s="31">
        <f t="shared" si="0"/>
        <v>580</v>
      </c>
      <c r="G37" s="30" t="str">
        <f t="shared" si="1"/>
        <v>Call For Quote</v>
      </c>
      <c r="I37" s="32" t="s">
        <v>76</v>
      </c>
      <c r="J37" s="24">
        <v>580</v>
      </c>
      <c r="K37" s="27"/>
      <c r="M37" s="28" t="s">
        <v>2</v>
      </c>
      <c r="N37" s="24">
        <v>200</v>
      </c>
      <c r="O37" s="27"/>
      <c r="Q37" s="32" t="s">
        <v>76</v>
      </c>
      <c r="R37" s="24" t="s">
        <v>83</v>
      </c>
      <c r="S37" s="27" t="s">
        <v>82</v>
      </c>
    </row>
    <row r="38" spans="1:19" ht="12" customHeight="1">
      <c r="B38" s="66">
        <v>1</v>
      </c>
      <c r="C38" s="25" t="s">
        <v>67</v>
      </c>
      <c r="E38" s="31">
        <f t="shared" si="0"/>
        <v>0</v>
      </c>
      <c r="G38" s="30" t="str">
        <f t="shared" ref="G38" si="2">IF(B36&gt;0,R38," ")</f>
        <v>Call For Quote</v>
      </c>
      <c r="I38" s="25" t="s">
        <v>77</v>
      </c>
      <c r="J38" s="29">
        <v>0</v>
      </c>
      <c r="K38" s="74" t="s">
        <v>81</v>
      </c>
      <c r="M38" s="28" t="s">
        <v>1</v>
      </c>
      <c r="N38" s="24" t="s">
        <v>0</v>
      </c>
      <c r="O38" s="27"/>
      <c r="Q38" s="25" t="s">
        <v>77</v>
      </c>
      <c r="R38" s="75" t="s">
        <v>83</v>
      </c>
      <c r="S38" s="26"/>
    </row>
    <row r="39" spans="1:19" ht="12" customHeight="1">
      <c r="A39" s="76"/>
      <c r="B39" s="77"/>
      <c r="C39" s="78"/>
      <c r="E39" s="21"/>
      <c r="G39" s="12"/>
    </row>
    <row r="40" spans="1:19" ht="15" customHeight="1">
      <c r="A40" s="76"/>
      <c r="B40" s="77"/>
      <c r="C40" s="79" t="s">
        <v>68</v>
      </c>
      <c r="E40" s="21"/>
      <c r="G40" s="12"/>
      <c r="I40" s="17"/>
      <c r="J40" s="20"/>
      <c r="K40" s="18"/>
      <c r="M40" s="19"/>
      <c r="N40" s="16"/>
      <c r="O40" s="11"/>
      <c r="Q40" s="17"/>
      <c r="R40" s="16"/>
      <c r="S40" s="18"/>
    </row>
    <row r="41" spans="1:19" ht="14.25" customHeight="1">
      <c r="A41" s="76"/>
      <c r="B41" s="76"/>
      <c r="C41" s="79" t="s">
        <v>69</v>
      </c>
      <c r="E41" s="12"/>
      <c r="G41" s="11"/>
    </row>
    <row r="42" spans="1:19" ht="16.5" customHeight="1">
      <c r="D42" s="11"/>
      <c r="E42" s="15">
        <f>SUM(E30:E38)+E24</f>
        <v>45938</v>
      </c>
      <c r="F42" s="14"/>
      <c r="G42" s="13">
        <f>SUM(G30:G38)+G24</f>
        <v>48972</v>
      </c>
    </row>
    <row r="43" spans="1:19">
      <c r="D43" s="11"/>
      <c r="E43" s="12"/>
      <c r="F43" s="11"/>
      <c r="G43" s="7"/>
    </row>
    <row r="44" spans="1:19" ht="10.9" hidden="1" customHeight="1">
      <c r="D44" s="5"/>
      <c r="E44" s="5" t="b">
        <f>OR(E42&gt;G42)</f>
        <v>0</v>
      </c>
      <c r="F44" s="5"/>
      <c r="G44" s="5" t="b">
        <f>OR(G42&gt;E42)</f>
        <v>1</v>
      </c>
    </row>
    <row r="45" spans="1:19">
      <c r="D45" s="11"/>
      <c r="E45" s="10" t="str">
        <f>IF(E44=FALSE,"Purchase","Don't Purchase")</f>
        <v>Purchase</v>
      </c>
      <c r="F45" s="9"/>
      <c r="G45" s="8" t="str">
        <f>IF(G44=FALSE,"Purchase","Don't Purchase")</f>
        <v>Don't Purchase</v>
      </c>
    </row>
    <row r="46" spans="1:19">
      <c r="E46" s="7"/>
      <c r="F46" s="6"/>
    </row>
    <row r="47" spans="1:19" hidden="1">
      <c r="E47" s="5" t="e">
        <f>OR(,E45&gt;#REF!,E45&gt;#REF!,E45&gt;G42)</f>
        <v>#REF!</v>
      </c>
      <c r="F47" s="5"/>
    </row>
    <row r="48" spans="1:19">
      <c r="E48" s="4"/>
      <c r="F48" s="4"/>
    </row>
  </sheetData>
  <sheetProtection selectLockedCells="1"/>
  <hyperlinks>
    <hyperlink ref="G19" r:id="rId1"/>
    <hyperlink ref="E19" r:id="rId2"/>
    <hyperlink ref="I23" r:id="rId3"/>
    <hyperlink ref="Q23" r:id="rId4"/>
  </hyperlinks>
  <printOptions verticalCentered="1"/>
  <pageMargins left="0.25" right="0.25" top="0.3" bottom="0.16" header="0.2" footer="0.16"/>
  <pageSetup scale="8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148CC</vt:lpstr>
      <vt:lpstr>'148CC'!Print_Area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cp:lastPrinted>2020-10-01T21:19:41Z</cp:lastPrinted>
  <dcterms:created xsi:type="dcterms:W3CDTF">2019-09-26T23:53:03Z</dcterms:created>
  <dcterms:modified xsi:type="dcterms:W3CDTF">2020-10-01T21:19:48Z</dcterms:modified>
</cp:coreProperties>
</file>