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ROCURE\Bid Archive\2200-2299\2200 Light Duty Contract\2021 Pending\"/>
    </mc:Choice>
  </mc:AlternateContent>
  <bookViews>
    <workbookView xWindow="0" yWindow="0" windowWidth="19200" windowHeight="10020"/>
  </bookViews>
  <sheets>
    <sheet name="Class 137P 1Ton" sheetId="1" r:id="rId1"/>
  </sheets>
  <definedNames>
    <definedName name="_xlnm.Print_Area" localSheetId="0">'Class 137P 1Ton'!$A$1:$G$49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G45" i="1" l="1"/>
  <c r="E45" i="1"/>
  <c r="E47" i="1" l="1"/>
  <c r="E48" i="1" s="1"/>
  <c r="G47" i="1"/>
  <c r="G48" i="1" s="1"/>
</calcChain>
</file>

<file path=xl/sharedStrings.xml><?xml version="1.0" encoding="utf-8"?>
<sst xmlns="http://schemas.openxmlformats.org/spreadsheetml/2006/main" count="134" uniqueCount="83">
  <si>
    <t>req. privacy glass</t>
  </si>
  <si>
    <t>Rear Power Defogger</t>
  </si>
  <si>
    <t>0=no</t>
  </si>
  <si>
    <t>1=yes</t>
  </si>
  <si>
    <t>Shipping to Juneau</t>
  </si>
  <si>
    <r>
      <t xml:space="preserve">Shipping to Juneau </t>
    </r>
    <r>
      <rPr>
        <sz val="9"/>
        <color indexed="10"/>
        <rFont val="Arial"/>
        <family val="2"/>
      </rPr>
      <t>(See Dealer Note for Non State of Alaska Purchases)</t>
    </r>
  </si>
  <si>
    <t>Shipping to Fairbanks</t>
  </si>
  <si>
    <t>Anti-Freeze-Long Life Coolant to a minimum -50 degree protection</t>
  </si>
  <si>
    <t>OEM Trailer Hitch Package</t>
  </si>
  <si>
    <t>OEM Auto Start</t>
  </si>
  <si>
    <t>OEM or Dealer Installed Auto Start</t>
  </si>
  <si>
    <t>OEM Stereo with CD and Hands Free Communication System</t>
  </si>
  <si>
    <t>Privacy Glass (if available)</t>
  </si>
  <si>
    <t>Not Available</t>
  </si>
  <si>
    <t>N/A</t>
  </si>
  <si>
    <t>Side Sliding Door</t>
  </si>
  <si>
    <t xml:space="preserve">11 Passenger Exclude Rear Seat </t>
  </si>
  <si>
    <t xml:space="preserve">10 - 11 Passenger Exclude Rear Seat </t>
  </si>
  <si>
    <t>Carpet Floor Covering</t>
  </si>
  <si>
    <t>Prisoner Transport Seating Front Cloth, Rear Vinyl</t>
  </si>
  <si>
    <t>Included in Standard</t>
  </si>
  <si>
    <t>STD</t>
  </si>
  <si>
    <t>Rear Bench Seats Cloth Upholstery</t>
  </si>
  <si>
    <t>AWD Model XY9</t>
  </si>
  <si>
    <t>4X4 Conversion</t>
  </si>
  <si>
    <t>2.8 Liter Duramax Turbo Diesel 4-Cylinder Engine</t>
  </si>
  <si>
    <t>6.0 Liter Gas Engine Minimum</t>
  </si>
  <si>
    <t>Comments/Notes</t>
  </si>
  <si>
    <t>Additional Cost</t>
  </si>
  <si>
    <t>AVAILABLE OPTIONS</t>
  </si>
  <si>
    <t>AVAILABLE OPTIONS SEE DEALER NOTES</t>
  </si>
  <si>
    <t>*4x4 conversion requires an additional 60 days for delivery</t>
  </si>
  <si>
    <t>Ford</t>
  </si>
  <si>
    <t>Chevrolet</t>
  </si>
  <si>
    <t>FOB Anchorage</t>
  </si>
  <si>
    <t>Hinged Panel Rear Doors</t>
  </si>
  <si>
    <t>UNIT COST</t>
  </si>
  <si>
    <t>Engine: 5.4 V-8</t>
  </si>
  <si>
    <t xml:space="preserve"> Engine: 4.8 Liter V-8 </t>
  </si>
  <si>
    <t>Hinged Panel Type Rear Passenger Side Doors</t>
  </si>
  <si>
    <t>Inside Trim Door Panels</t>
  </si>
  <si>
    <t>OEM Spare Wheel, Tire and Jack</t>
  </si>
  <si>
    <t>Daytime Running Lights</t>
  </si>
  <si>
    <t>Rear Window Defroster</t>
  </si>
  <si>
    <t>OEM Backup Camera System</t>
  </si>
  <si>
    <t>Model: X2Y</t>
  </si>
  <si>
    <t>Model: CG33706</t>
  </si>
  <si>
    <t>AM/FM Stereo</t>
  </si>
  <si>
    <t>raymarcum@kendallauto.com</t>
  </si>
  <si>
    <t>danielb@aksales.com</t>
  </si>
  <si>
    <t>Model: Transit Wagon</t>
  </si>
  <si>
    <t>Model: Express LS</t>
  </si>
  <si>
    <t>Power Mirrors (left and right outside)</t>
  </si>
  <si>
    <t>Fax: 793-8255</t>
  </si>
  <si>
    <t>Fax: 265-7507</t>
  </si>
  <si>
    <t>Keyless Remote Entry w/ 2 Fobs</t>
  </si>
  <si>
    <t>Phone: 793-8213</t>
  </si>
  <si>
    <t>Phone: 265-7535</t>
  </si>
  <si>
    <t>Power Windows/Power Door Locks</t>
  </si>
  <si>
    <t>Anchorage, Alaska 99501</t>
  </si>
  <si>
    <t>Cruise Control/Tilt Wheel</t>
  </si>
  <si>
    <t>Address: 431 Unga Street</t>
  </si>
  <si>
    <t>Address: 1300 East 5th Avenue</t>
  </si>
  <si>
    <t>Heat and Air Conditioning Front and Rear</t>
  </si>
  <si>
    <t>Contact: Ray Marcum</t>
  </si>
  <si>
    <t>Contact: Daniel Bacon</t>
  </si>
  <si>
    <t>Full Length Vinyl/Rubber Floor Covering</t>
  </si>
  <si>
    <t>Vendor: Kendall Ford</t>
  </si>
  <si>
    <t>Vendor: Alaska Sales &amp; Service</t>
  </si>
  <si>
    <t>431 Unga Street</t>
  </si>
  <si>
    <t>Engine:  Gas V6</t>
  </si>
  <si>
    <t>Overall Length:  219 Inches Minimum</t>
  </si>
  <si>
    <t>Kendall Ford</t>
  </si>
  <si>
    <t>Alaska Sales &amp; Service</t>
  </si>
  <si>
    <t>Wheel base:  129 Inches Minimum</t>
  </si>
  <si>
    <t>15-passenger seating (including driver)</t>
  </si>
  <si>
    <t xml:space="preserve">Darkest of OEM manufacturers Standard Vinyl Upholstery </t>
  </si>
  <si>
    <t>Color: OEM White (Any other color requires prior authorization)</t>
  </si>
  <si>
    <t>Replacing Vehicle:</t>
  </si>
  <si>
    <t>Standard Equipment: Class 137P 1TON 4X2 Passenger Van</t>
  </si>
  <si>
    <t>SOA No Charge; $300 Other Government</t>
  </si>
  <si>
    <r>
      <t xml:space="preserve">4X4 Conversion Chevrolet/ OEM Ford </t>
    </r>
    <r>
      <rPr>
        <sz val="9"/>
        <color indexed="10"/>
        <rFont val="Arial"/>
        <family val="2"/>
      </rPr>
      <t>(See Dealer Note)</t>
    </r>
  </si>
  <si>
    <t>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</si>
</sst>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Palatino"/>
    </font>
    <font>
      <sz val="10"/>
      <name val="Palatino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10"/>
      <color theme="10"/>
      <name val="Palatino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7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7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wrapText="1"/>
    </xf>
    <xf numFmtId="8" fontId="2" fillId="0" borderId="0" xfId="0" applyNumberFormat="1" applyFont="1" applyFill="1" applyProtection="1"/>
    <xf numFmtId="44" fontId="2" fillId="0" borderId="2" xfId="0" applyNumberFormat="1" applyFont="1" applyFill="1" applyBorder="1" applyAlignment="1" applyProtection="1">
      <alignment horizontal="center"/>
    </xf>
    <xf numFmtId="39" fontId="2" fillId="0" borderId="0" xfId="0" applyNumberFormat="1" applyFont="1" applyFill="1" applyAlignment="1" applyProtection="1">
      <alignment horizontal="center"/>
    </xf>
    <xf numFmtId="39" fontId="2" fillId="0" borderId="0" xfId="0" applyNumberFormat="1" applyFont="1" applyFill="1" applyProtection="1"/>
    <xf numFmtId="44" fontId="2" fillId="0" borderId="1" xfId="2" applyFont="1" applyFill="1" applyBorder="1" applyAlignment="1" applyProtection="1">
      <alignment horizontal="right"/>
    </xf>
    <xf numFmtId="44" fontId="2" fillId="0" borderId="0" xfId="2" applyFont="1" applyFill="1" applyBorder="1" applyAlignment="1" applyProtection="1">
      <alignment horizontal="right"/>
    </xf>
    <xf numFmtId="164" fontId="2" fillId="0" borderId="0" xfId="2" applyNumberFormat="1" applyFont="1" applyFill="1" applyBorder="1" applyProtection="1"/>
    <xf numFmtId="7" fontId="2" fillId="0" borderId="0" xfId="0" applyNumberFormat="1" applyFont="1" applyFill="1" applyBorder="1" applyAlignment="1" applyProtection="1">
      <alignment horizontal="center"/>
    </xf>
    <xf numFmtId="7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7" fontId="2" fillId="0" borderId="0" xfId="1" applyNumberFormat="1" applyFont="1" applyFill="1" applyBorder="1" applyAlignment="1" applyProtection="1">
      <alignment horizontal="right"/>
    </xf>
    <xf numFmtId="44" fontId="2" fillId="0" borderId="0" xfId="2" applyNumberFormat="1" applyFont="1" applyFill="1" applyBorder="1" applyAlignment="1" applyProtection="1">
      <alignment horizontal="right"/>
    </xf>
    <xf numFmtId="0" fontId="2" fillId="0" borderId="0" xfId="3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44" fontId="2" fillId="0" borderId="1" xfId="2" applyNumberFormat="1" applyFont="1" applyFill="1" applyBorder="1" applyAlignment="1" applyProtection="1">
      <alignment horizontal="right"/>
    </xf>
    <xf numFmtId="0" fontId="2" fillId="0" borderId="1" xfId="3" applyFont="1" applyBorder="1" applyAlignment="1" applyProtection="1">
      <alignment horizontal="left"/>
    </xf>
    <xf numFmtId="0" fontId="2" fillId="0" borderId="1" xfId="3" applyFont="1" applyFill="1" applyBorder="1" applyAlignment="1" applyProtection="1">
      <alignment horizontal="left"/>
    </xf>
    <xf numFmtId="0" fontId="2" fillId="0" borderId="1" xfId="4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4" applyFont="1" applyFill="1" applyBorder="1" applyAlignment="1" applyProtection="1">
      <alignment horizontal="left"/>
    </xf>
    <xf numFmtId="44" fontId="2" fillId="0" borderId="1" xfId="2" applyNumberFormat="1" applyFont="1" applyBorder="1" applyAlignment="1" applyProtection="1">
      <alignment horizontal="right"/>
    </xf>
    <xf numFmtId="0" fontId="2" fillId="0" borderId="1" xfId="3" applyFont="1" applyFill="1" applyBorder="1" applyProtection="1"/>
    <xf numFmtId="0" fontId="2" fillId="0" borderId="1" xfId="0" applyFont="1" applyBorder="1" applyAlignment="1" applyProtection="1">
      <alignment horizontal="center"/>
    </xf>
    <xf numFmtId="0" fontId="3" fillId="0" borderId="0" xfId="0" applyFont="1" applyProtection="1"/>
    <xf numFmtId="0" fontId="6" fillId="0" borderId="1" xfId="3" applyFont="1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1" xfId="0" applyFont="1" applyBorder="1" applyProtection="1"/>
    <xf numFmtId="44" fontId="2" fillId="0" borderId="1" xfId="0" applyNumberFormat="1" applyFont="1" applyFill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Protection="1"/>
    <xf numFmtId="0" fontId="2" fillId="0" borderId="0" xfId="0" applyFont="1" applyBorder="1" applyProtection="1"/>
    <xf numFmtId="44" fontId="2" fillId="0" borderId="0" xfId="2" applyFont="1" applyFill="1" applyAlignment="1" applyProtection="1">
      <alignment horizontal="center"/>
    </xf>
    <xf numFmtId="0" fontId="7" fillId="0" borderId="0" xfId="0" applyFont="1" applyFill="1" applyAlignment="1" applyProtection="1">
      <alignment vertical="top" wrapText="1"/>
    </xf>
    <xf numFmtId="0" fontId="7" fillId="0" borderId="0" xfId="0" applyFont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44" fontId="2" fillId="0" borderId="4" xfId="2" applyFont="1" applyFill="1" applyBorder="1" applyAlignment="1" applyProtection="1">
      <alignment horizontal="center" vertical="center"/>
    </xf>
    <xf numFmtId="44" fontId="2" fillId="0" borderId="0" xfId="2" applyFont="1" applyFill="1" applyBorder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0" borderId="6" xfId="0" applyFont="1" applyBorder="1" applyProtection="1"/>
    <xf numFmtId="44" fontId="8" fillId="0" borderId="7" xfId="0" applyNumberFormat="1" applyFont="1" applyFill="1" applyBorder="1" applyProtection="1"/>
    <xf numFmtId="44" fontId="8" fillId="0" borderId="8" xfId="0" applyNumberFormat="1" applyFont="1" applyBorder="1" applyAlignment="1" applyProtection="1">
      <alignment horizontal="center"/>
    </xf>
    <xf numFmtId="44" fontId="8" fillId="0" borderId="9" xfId="2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2" fillId="0" borderId="11" xfId="0" applyFont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Protection="1"/>
    <xf numFmtId="0" fontId="2" fillId="0" borderId="10" xfId="0" applyFont="1" applyBorder="1" applyProtection="1"/>
    <xf numFmtId="0" fontId="0" fillId="0" borderId="10" xfId="0" applyBorder="1"/>
    <xf numFmtId="0" fontId="2" fillId="0" borderId="0" xfId="0" applyFont="1" applyFill="1" applyBorder="1" applyProtection="1"/>
    <xf numFmtId="0" fontId="11" fillId="0" borderId="4" xfId="5" applyFont="1" applyBorder="1" applyProtection="1"/>
    <xf numFmtId="0" fontId="11" fillId="0" borderId="4" xfId="5" applyFont="1" applyBorder="1" applyAlignment="1" applyProtection="1"/>
    <xf numFmtId="0" fontId="2" fillId="0" borderId="10" xfId="0" applyFont="1" applyFill="1" applyBorder="1" applyAlignment="1" applyProtection="1">
      <alignment horizontal="left" wrapText="1"/>
    </xf>
    <xf numFmtId="0" fontId="6" fillId="0" borderId="11" xfId="0" applyFont="1" applyBorder="1" applyProtection="1"/>
    <xf numFmtId="0" fontId="2" fillId="0" borderId="7" xfId="0" applyFont="1" applyFill="1" applyBorder="1" applyAlignment="1" applyProtection="1">
      <alignment horizontal="left" wrapText="1"/>
    </xf>
    <xf numFmtId="0" fontId="2" fillId="0" borderId="8" xfId="0" applyFont="1" applyBorder="1" applyAlignment="1" applyProtection="1"/>
    <xf numFmtId="0" fontId="2" fillId="0" borderId="8" xfId="0" applyFont="1" applyFill="1" applyBorder="1" applyProtection="1"/>
    <xf numFmtId="0" fontId="2" fillId="0" borderId="8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left" wrapText="1"/>
    </xf>
    <xf numFmtId="0" fontId="2" fillId="0" borderId="9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14" xfId="0" applyFont="1" applyFill="1" applyBorder="1" applyAlignment="1" applyProtection="1">
      <alignment horizontal="left" wrapText="1"/>
    </xf>
    <xf numFmtId="0" fontId="2" fillId="0" borderId="9" xfId="0" applyFont="1" applyFill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2" fillId="3" borderId="1" xfId="0" applyFont="1" applyFill="1" applyBorder="1" applyProtection="1">
      <protection locked="0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3" fillId="0" borderId="1" xfId="0" applyFont="1" applyFill="1" applyBorder="1"/>
    <xf numFmtId="0" fontId="2" fillId="0" borderId="0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left"/>
      <protection locked="0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ymarcum@kendallauto.com" TargetMode="External"/><Relationship Id="rId2" Type="http://schemas.openxmlformats.org/officeDocument/2006/relationships/hyperlink" Target="mailto:danielb@aksales.com" TargetMode="External"/><Relationship Id="rId1" Type="http://schemas.openxmlformats.org/officeDocument/2006/relationships/hyperlink" Target="mailto:danielb@aksales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ymarcum@kendallau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Q54"/>
  <sheetViews>
    <sheetView tabSelected="1" zoomScaleNormal="100" workbookViewId="0">
      <selection activeCell="B31" sqref="B31"/>
    </sheetView>
  </sheetViews>
  <sheetFormatPr defaultColWidth="9.33203125" defaultRowHeight="12"/>
  <cols>
    <col min="1" max="1" width="3.6640625" style="1" customWidth="1"/>
    <col min="2" max="2" width="2.83203125" style="1" customWidth="1"/>
    <col min="3" max="3" width="67.5" style="1" customWidth="1"/>
    <col min="4" max="4" width="2" style="1" customWidth="1"/>
    <col min="5" max="5" width="27.1640625" style="1" customWidth="1"/>
    <col min="6" max="6" width="1.83203125" style="1" customWidth="1"/>
    <col min="7" max="7" width="30.83203125" style="1" bestFit="1" customWidth="1"/>
    <col min="8" max="8" width="2.33203125" style="1" customWidth="1"/>
    <col min="9" max="9" width="49.33203125" style="1" bestFit="1" customWidth="1"/>
    <col min="10" max="10" width="12.83203125" style="1" bestFit="1" customWidth="1"/>
    <col min="11" max="11" width="37.83203125" style="1" bestFit="1" customWidth="1"/>
    <col min="12" max="12" width="4.6640625" style="1" customWidth="1"/>
    <col min="13" max="13" width="59.5" style="1" bestFit="1" customWidth="1"/>
    <col min="14" max="14" width="18.83203125" style="1" customWidth="1"/>
    <col min="15" max="15" width="27.1640625" style="2" customWidth="1"/>
    <col min="16" max="16" width="5.1640625" style="1" customWidth="1"/>
    <col min="17" max="17" width="7.5" style="1" customWidth="1"/>
    <col min="18" max="16384" width="9.33203125" style="1"/>
  </cols>
  <sheetData>
    <row r="1" spans="2:15">
      <c r="L1" s="3"/>
    </row>
    <row r="2" spans="2:15">
      <c r="B2" s="83" t="s">
        <v>79</v>
      </c>
      <c r="D2" s="3"/>
      <c r="E2" s="82" t="s">
        <v>78</v>
      </c>
      <c r="F2" s="3"/>
      <c r="G2" s="81"/>
      <c r="H2" s="3"/>
      <c r="I2" s="8"/>
      <c r="J2" s="3"/>
      <c r="K2" s="8"/>
      <c r="L2" s="3"/>
      <c r="M2" s="3"/>
      <c r="N2" s="3"/>
      <c r="O2" s="7"/>
    </row>
    <row r="3" spans="2:15">
      <c r="B3" s="80" t="s">
        <v>77</v>
      </c>
      <c r="C3" s="79"/>
      <c r="D3" s="3"/>
      <c r="E3" s="3"/>
      <c r="F3" s="3"/>
      <c r="G3" s="3"/>
      <c r="H3" s="3"/>
      <c r="I3" s="8"/>
      <c r="J3" s="3"/>
      <c r="K3" s="8"/>
      <c r="L3" s="3"/>
      <c r="M3" s="3"/>
      <c r="N3" s="3"/>
      <c r="O3" s="7"/>
    </row>
    <row r="4" spans="2:15">
      <c r="B4" s="59" t="s">
        <v>76</v>
      </c>
      <c r="C4" s="63"/>
      <c r="D4" s="3"/>
      <c r="E4" s="3"/>
      <c r="F4" s="3"/>
      <c r="G4" s="3"/>
      <c r="H4" s="3"/>
      <c r="I4" s="8"/>
      <c r="J4" s="3"/>
      <c r="K4" s="8"/>
      <c r="L4" s="3"/>
      <c r="M4" s="3"/>
      <c r="N4" s="3"/>
      <c r="O4" s="7"/>
    </row>
    <row r="5" spans="2:15">
      <c r="B5" s="59" t="s">
        <v>75</v>
      </c>
      <c r="C5" s="63"/>
      <c r="D5" s="3"/>
      <c r="E5" s="3"/>
      <c r="F5" s="3"/>
      <c r="G5" s="3"/>
      <c r="H5" s="3"/>
      <c r="J5" s="3"/>
      <c r="K5" s="8"/>
      <c r="L5" s="3"/>
      <c r="M5" s="44"/>
      <c r="N5" s="65"/>
      <c r="O5" s="8"/>
    </row>
    <row r="6" spans="2:15">
      <c r="B6" s="59" t="s">
        <v>74</v>
      </c>
      <c r="C6" s="63"/>
      <c r="D6" s="3"/>
      <c r="H6" s="3"/>
      <c r="J6" s="3"/>
      <c r="K6" s="8"/>
      <c r="L6" s="3"/>
      <c r="N6" s="65"/>
      <c r="O6" s="8"/>
    </row>
    <row r="7" spans="2:15" ht="12.75" thickBot="1">
      <c r="B7" s="59" t="s">
        <v>71</v>
      </c>
      <c r="C7" s="63"/>
      <c r="D7" s="3"/>
      <c r="H7" s="3"/>
      <c r="I7" s="77"/>
      <c r="J7" s="3"/>
      <c r="K7" s="8"/>
      <c r="L7" s="3"/>
      <c r="M7" s="76"/>
      <c r="N7" s="65"/>
      <c r="O7" s="8"/>
    </row>
    <row r="8" spans="2:15">
      <c r="B8" s="59" t="s">
        <v>70</v>
      </c>
      <c r="C8" s="63"/>
      <c r="D8" s="3"/>
      <c r="E8" s="78" t="s">
        <v>73</v>
      </c>
      <c r="F8" s="3"/>
      <c r="G8" s="78" t="s">
        <v>72</v>
      </c>
      <c r="H8" s="3"/>
      <c r="I8" s="75" t="s">
        <v>68</v>
      </c>
      <c r="J8" s="3"/>
      <c r="K8" s="8"/>
      <c r="L8" s="3"/>
      <c r="M8" s="74" t="s">
        <v>67</v>
      </c>
      <c r="N8" s="65"/>
      <c r="O8" s="8"/>
    </row>
    <row r="9" spans="2:15" ht="15" customHeight="1">
      <c r="B9" s="69" t="s">
        <v>66</v>
      </c>
      <c r="C9" s="63"/>
      <c r="D9" s="3"/>
      <c r="E9" s="72" t="s">
        <v>65</v>
      </c>
      <c r="F9" s="3"/>
      <c r="G9" s="72" t="s">
        <v>64</v>
      </c>
      <c r="H9" s="3"/>
      <c r="I9" s="73" t="s">
        <v>65</v>
      </c>
      <c r="J9" s="3"/>
      <c r="K9" s="8"/>
      <c r="L9" s="3"/>
      <c r="M9" s="70" t="s">
        <v>64</v>
      </c>
      <c r="N9" s="65"/>
      <c r="O9" s="8"/>
    </row>
    <row r="10" spans="2:15">
      <c r="B10" s="69" t="s">
        <v>63</v>
      </c>
      <c r="C10" s="63"/>
      <c r="D10" s="3"/>
      <c r="E10" s="72" t="s">
        <v>62</v>
      </c>
      <c r="F10" s="3"/>
      <c r="G10" s="72" t="s">
        <v>69</v>
      </c>
      <c r="H10" s="3"/>
      <c r="I10" s="73" t="s">
        <v>62</v>
      </c>
      <c r="J10" s="3"/>
      <c r="K10" s="8"/>
      <c r="L10" s="3"/>
      <c r="M10" s="70" t="s">
        <v>61</v>
      </c>
      <c r="N10" s="65"/>
      <c r="O10" s="8"/>
    </row>
    <row r="11" spans="2:15">
      <c r="B11" s="69" t="s">
        <v>60</v>
      </c>
      <c r="C11" s="63"/>
      <c r="D11" s="3"/>
      <c r="E11" s="72" t="s">
        <v>59</v>
      </c>
      <c r="F11" s="3"/>
      <c r="G11" s="72" t="s">
        <v>59</v>
      </c>
      <c r="H11" s="3"/>
      <c r="I11" s="71" t="s">
        <v>59</v>
      </c>
      <c r="J11" s="3"/>
      <c r="K11" s="2"/>
      <c r="L11" s="3"/>
      <c r="M11" s="70" t="s">
        <v>59</v>
      </c>
      <c r="N11" s="65"/>
      <c r="O11" s="8"/>
    </row>
    <row r="12" spans="2:15">
      <c r="B12" s="69" t="s">
        <v>58</v>
      </c>
      <c r="C12" s="63"/>
      <c r="D12" s="3"/>
      <c r="E12" s="72" t="s">
        <v>57</v>
      </c>
      <c r="F12" s="3"/>
      <c r="G12" s="72" t="s">
        <v>56</v>
      </c>
      <c r="H12" s="3"/>
      <c r="I12" s="71" t="s">
        <v>57</v>
      </c>
      <c r="J12" s="3"/>
      <c r="K12" s="2"/>
      <c r="L12" s="3"/>
      <c r="M12" s="70" t="s">
        <v>56</v>
      </c>
      <c r="N12" s="65"/>
      <c r="O12" s="8"/>
    </row>
    <row r="13" spans="2:15">
      <c r="B13" s="69" t="s">
        <v>55</v>
      </c>
      <c r="C13" s="63"/>
      <c r="D13" s="3"/>
      <c r="E13" s="72" t="s">
        <v>54</v>
      </c>
      <c r="F13" s="3"/>
      <c r="G13" s="72" t="s">
        <v>53</v>
      </c>
      <c r="H13" s="3"/>
      <c r="I13" s="71" t="s">
        <v>54</v>
      </c>
      <c r="J13" s="3"/>
      <c r="K13" s="8"/>
      <c r="L13" s="3"/>
      <c r="M13" s="70" t="s">
        <v>53</v>
      </c>
      <c r="N13" s="65"/>
      <c r="O13" s="8"/>
    </row>
    <row r="14" spans="2:15" ht="12.75">
      <c r="B14" s="69" t="s">
        <v>52</v>
      </c>
      <c r="C14" s="68"/>
      <c r="E14" s="67" t="s">
        <v>49</v>
      </c>
      <c r="F14" s="3"/>
      <c r="G14" s="66" t="s">
        <v>48</v>
      </c>
      <c r="H14" s="3"/>
      <c r="I14" s="67" t="s">
        <v>49</v>
      </c>
      <c r="J14" s="3"/>
      <c r="K14" s="8"/>
      <c r="L14" s="3"/>
      <c r="M14" s="66" t="s">
        <v>48</v>
      </c>
      <c r="N14" s="65"/>
      <c r="O14" s="8"/>
    </row>
    <row r="15" spans="2:15">
      <c r="B15" s="59" t="s">
        <v>47</v>
      </c>
      <c r="C15" s="63"/>
      <c r="H15" s="3"/>
      <c r="I15" s="3"/>
      <c r="J15" s="3"/>
      <c r="K15" s="3"/>
      <c r="L15" s="3"/>
      <c r="M15" s="3"/>
      <c r="N15" s="3"/>
      <c r="O15" s="7"/>
    </row>
    <row r="16" spans="2:15">
      <c r="B16" s="59" t="s">
        <v>44</v>
      </c>
      <c r="C16" s="63"/>
      <c r="E16" s="85"/>
      <c r="F16" s="8"/>
      <c r="G16" s="85"/>
      <c r="H16" s="3"/>
      <c r="I16" s="3"/>
      <c r="J16" s="3"/>
      <c r="K16" s="3"/>
      <c r="L16" s="3"/>
      <c r="M16" s="3"/>
      <c r="N16" s="3"/>
      <c r="O16" s="7"/>
    </row>
    <row r="17" spans="1:17">
      <c r="B17" s="59" t="s">
        <v>43</v>
      </c>
      <c r="C17" s="63"/>
      <c r="E17" s="85"/>
      <c r="F17" s="8"/>
      <c r="G17" s="85"/>
      <c r="H17" s="3"/>
      <c r="I17" s="3"/>
      <c r="J17" s="3"/>
      <c r="K17" s="3"/>
      <c r="L17" s="3"/>
      <c r="M17" s="3"/>
      <c r="N17" s="3"/>
      <c r="O17" s="7"/>
    </row>
    <row r="18" spans="1:17" customFormat="1" ht="12.75">
      <c r="B18" s="59" t="s">
        <v>42</v>
      </c>
      <c r="C18" s="64"/>
    </row>
    <row r="19" spans="1:17">
      <c r="B19" s="59" t="s">
        <v>41</v>
      </c>
      <c r="C19" s="63"/>
      <c r="E19" s="35" t="s">
        <v>51</v>
      </c>
      <c r="F19" s="7"/>
      <c r="G19" s="35" t="s">
        <v>50</v>
      </c>
      <c r="H19" s="3"/>
      <c r="I19" s="3"/>
      <c r="J19" s="3"/>
      <c r="K19" s="3"/>
      <c r="L19" s="3"/>
      <c r="M19" s="3"/>
      <c r="N19" s="3"/>
      <c r="O19" s="7"/>
    </row>
    <row r="20" spans="1:17" ht="12.75" thickBot="1">
      <c r="B20" s="59" t="s">
        <v>40</v>
      </c>
      <c r="C20" s="63"/>
      <c r="E20" s="35" t="s">
        <v>46</v>
      </c>
      <c r="F20" s="7"/>
      <c r="G20" s="35" t="s">
        <v>45</v>
      </c>
      <c r="H20" s="3"/>
      <c r="I20" s="3"/>
      <c r="J20" s="3"/>
      <c r="K20" s="3"/>
      <c r="L20" s="3"/>
      <c r="M20" s="3"/>
      <c r="N20" s="3"/>
      <c r="O20" s="7"/>
    </row>
    <row r="21" spans="1:17">
      <c r="B21" s="59" t="s">
        <v>39</v>
      </c>
      <c r="C21" s="62"/>
      <c r="D21" s="7"/>
      <c r="E21" s="6" t="s">
        <v>38</v>
      </c>
      <c r="F21" s="7"/>
      <c r="G21" s="6" t="s">
        <v>37</v>
      </c>
      <c r="H21" s="3"/>
      <c r="I21" s="61" t="s">
        <v>36</v>
      </c>
      <c r="J21" s="3"/>
      <c r="K21" s="3"/>
      <c r="L21" s="3"/>
      <c r="M21" s="60" t="s">
        <v>36</v>
      </c>
      <c r="N21" s="3"/>
      <c r="O21" s="7"/>
    </row>
    <row r="22" spans="1:17">
      <c r="B22" s="59" t="s">
        <v>35</v>
      </c>
      <c r="C22" s="58"/>
      <c r="D22" s="17"/>
      <c r="E22" s="56">
        <f>I22</f>
        <v>28670</v>
      </c>
      <c r="F22" s="57"/>
      <c r="G22" s="56">
        <f>M22</f>
        <v>32657</v>
      </c>
      <c r="H22" s="3"/>
      <c r="I22" s="55">
        <v>28670</v>
      </c>
      <c r="J22" s="3"/>
      <c r="K22" s="3"/>
      <c r="L22" s="3"/>
      <c r="M22" s="54">
        <v>32657</v>
      </c>
      <c r="N22" s="3"/>
      <c r="O22" s="7"/>
      <c r="Q22" s="44"/>
    </row>
    <row r="23" spans="1:17" ht="12.75" thickBot="1">
      <c r="B23" s="53" t="s">
        <v>34</v>
      </c>
      <c r="C23" s="52"/>
      <c r="D23" s="39"/>
      <c r="E23" s="50" t="s">
        <v>33</v>
      </c>
      <c r="F23" s="51"/>
      <c r="G23" s="50" t="s">
        <v>32</v>
      </c>
      <c r="H23" s="3"/>
      <c r="I23" s="49"/>
      <c r="J23" s="3"/>
      <c r="K23" s="3"/>
      <c r="L23" s="3"/>
      <c r="M23" s="48"/>
      <c r="N23" s="3"/>
      <c r="O23" s="7"/>
      <c r="Q23" s="44"/>
    </row>
    <row r="24" spans="1:17">
      <c r="B24" s="3"/>
      <c r="C24" s="46"/>
      <c r="D24" s="3"/>
      <c r="E24" s="45"/>
      <c r="F24" s="45"/>
      <c r="G24" s="45"/>
      <c r="H24" s="3"/>
      <c r="I24" s="3"/>
      <c r="J24" s="3"/>
      <c r="K24" s="3"/>
      <c r="L24" s="3"/>
      <c r="M24" s="3"/>
      <c r="N24" s="3"/>
      <c r="O24" s="7"/>
      <c r="Q24" s="44"/>
    </row>
    <row r="25" spans="1:17" ht="15" customHeight="1">
      <c r="B25" s="3"/>
      <c r="C25" s="47" t="s">
        <v>31</v>
      </c>
      <c r="D25" s="3"/>
      <c r="E25" s="45"/>
      <c r="F25" s="45"/>
      <c r="G25" s="45"/>
      <c r="H25" s="3"/>
      <c r="I25" s="3"/>
      <c r="J25" s="3"/>
      <c r="K25" s="3"/>
      <c r="L25" s="3"/>
      <c r="M25" s="3"/>
      <c r="N25" s="3"/>
      <c r="O25" s="7"/>
      <c r="Q25" s="44"/>
    </row>
    <row r="26" spans="1:17" ht="13.9" customHeight="1">
      <c r="B26" s="3"/>
      <c r="C26" s="46"/>
      <c r="D26" s="3"/>
      <c r="E26" s="45"/>
      <c r="F26" s="45"/>
      <c r="G26" s="45"/>
      <c r="H26" s="3"/>
      <c r="I26" s="3"/>
      <c r="J26" s="3"/>
      <c r="K26" s="3"/>
      <c r="L26" s="3"/>
      <c r="M26" s="3"/>
      <c r="N26" s="3"/>
      <c r="O26" s="7"/>
      <c r="Q26" s="44"/>
    </row>
    <row r="27" spans="1:17" ht="11.45" customHeight="1">
      <c r="B27" s="43"/>
      <c r="C27" s="43" t="s">
        <v>30</v>
      </c>
      <c r="D27" s="19"/>
      <c r="E27" s="16"/>
      <c r="F27" s="17"/>
      <c r="G27" s="16"/>
      <c r="H27" s="3"/>
      <c r="I27" s="43" t="s">
        <v>29</v>
      </c>
      <c r="J27" s="42" t="s">
        <v>28</v>
      </c>
      <c r="K27" s="6" t="s">
        <v>27</v>
      </c>
      <c r="L27" s="3"/>
      <c r="M27" s="43" t="s">
        <v>29</v>
      </c>
      <c r="N27" s="42" t="s">
        <v>28</v>
      </c>
      <c r="O27" s="6" t="s">
        <v>27</v>
      </c>
    </row>
    <row r="28" spans="1:17" ht="11.45" customHeight="1">
      <c r="B28" s="25">
        <v>0</v>
      </c>
      <c r="C28" s="34" t="s">
        <v>26</v>
      </c>
      <c r="D28" s="19"/>
      <c r="E28" s="16" t="str">
        <f t="shared" ref="E28:E41" si="0">IF(B28&gt;0,J28,"")</f>
        <v/>
      </c>
      <c r="F28" s="17"/>
      <c r="G28" s="16" t="str">
        <f t="shared" ref="G28:G42" si="1">IF(B28&gt;0,N28,"")</f>
        <v/>
      </c>
      <c r="H28" s="3"/>
      <c r="I28" s="34" t="s">
        <v>26</v>
      </c>
      <c r="J28" s="41">
        <v>1540</v>
      </c>
      <c r="K28" s="6"/>
      <c r="L28" s="3"/>
      <c r="M28" s="34" t="s">
        <v>26</v>
      </c>
      <c r="N28" s="41" t="s">
        <v>14</v>
      </c>
      <c r="O28" s="6" t="s">
        <v>13</v>
      </c>
    </row>
    <row r="29" spans="1:17" ht="11.45" customHeight="1">
      <c r="A29" s="2"/>
      <c r="B29" s="25">
        <v>0</v>
      </c>
      <c r="C29" s="1" t="s">
        <v>25</v>
      </c>
      <c r="D29" s="22"/>
      <c r="E29" s="16" t="str">
        <f t="shared" si="0"/>
        <v/>
      </c>
      <c r="F29" s="17"/>
      <c r="G29" s="16" t="str">
        <f t="shared" si="1"/>
        <v/>
      </c>
      <c r="H29" s="7"/>
      <c r="I29" s="40" t="s">
        <v>25</v>
      </c>
      <c r="J29" s="27">
        <v>3635</v>
      </c>
      <c r="K29" s="6"/>
      <c r="L29" s="3"/>
      <c r="M29" s="40" t="s">
        <v>25</v>
      </c>
      <c r="N29" s="27" t="s">
        <v>14</v>
      </c>
      <c r="O29" s="35"/>
    </row>
    <row r="30" spans="1:17" ht="11.45" customHeight="1">
      <c r="A30" s="2"/>
      <c r="B30" s="25">
        <v>0</v>
      </c>
      <c r="C30" s="34" t="s">
        <v>81</v>
      </c>
      <c r="D30" s="22"/>
      <c r="E30" s="16" t="str">
        <f t="shared" si="0"/>
        <v/>
      </c>
      <c r="F30" s="17"/>
      <c r="G30" s="16" t="str">
        <f t="shared" si="1"/>
        <v/>
      </c>
      <c r="H30" s="17"/>
      <c r="I30" s="34" t="s">
        <v>24</v>
      </c>
      <c r="J30" s="27">
        <v>12765</v>
      </c>
      <c r="K30" s="6"/>
      <c r="L30" s="3"/>
      <c r="M30" s="34" t="s">
        <v>24</v>
      </c>
      <c r="N30" s="27">
        <v>5900</v>
      </c>
      <c r="O30" s="26" t="s">
        <v>23</v>
      </c>
    </row>
    <row r="31" spans="1:17" ht="11.45" customHeight="1">
      <c r="A31" s="2"/>
      <c r="B31" s="25">
        <v>0</v>
      </c>
      <c r="C31" s="37" t="s">
        <v>22</v>
      </c>
      <c r="D31" s="22"/>
      <c r="E31" s="16" t="str">
        <f t="shared" si="0"/>
        <v/>
      </c>
      <c r="F31" s="17"/>
      <c r="G31" s="16" t="str">
        <f t="shared" si="1"/>
        <v/>
      </c>
      <c r="H31" s="39"/>
      <c r="I31" s="37" t="s">
        <v>22</v>
      </c>
      <c r="J31" s="27" t="s">
        <v>21</v>
      </c>
      <c r="K31" s="6" t="s">
        <v>20</v>
      </c>
      <c r="L31" s="3"/>
      <c r="M31" s="37" t="s">
        <v>22</v>
      </c>
      <c r="N31" s="38" t="s">
        <v>21</v>
      </c>
      <c r="O31" s="6" t="s">
        <v>20</v>
      </c>
    </row>
    <row r="32" spans="1:17" ht="11.45" customHeight="1">
      <c r="A32" s="2"/>
      <c r="B32" s="25">
        <v>0</v>
      </c>
      <c r="C32" s="37" t="s">
        <v>19</v>
      </c>
      <c r="D32" s="22"/>
      <c r="E32" s="16" t="str">
        <f t="shared" si="0"/>
        <v/>
      </c>
      <c r="F32" s="17"/>
      <c r="G32" s="16" t="str">
        <f t="shared" si="1"/>
        <v/>
      </c>
      <c r="H32" s="3"/>
      <c r="I32" s="37" t="s">
        <v>19</v>
      </c>
      <c r="J32" s="27">
        <v>47</v>
      </c>
      <c r="K32" s="6"/>
      <c r="L32" s="3"/>
      <c r="M32" s="37" t="s">
        <v>19</v>
      </c>
      <c r="N32" s="27" t="s">
        <v>14</v>
      </c>
      <c r="O32" s="6" t="s">
        <v>13</v>
      </c>
      <c r="P32" s="36"/>
    </row>
    <row r="33" spans="1:16" ht="11.45" customHeight="1">
      <c r="A33" s="2"/>
      <c r="B33" s="25">
        <v>0</v>
      </c>
      <c r="C33" s="34" t="s">
        <v>18</v>
      </c>
      <c r="D33" s="22"/>
      <c r="E33" s="16" t="str">
        <f t="shared" si="0"/>
        <v/>
      </c>
      <c r="F33" s="17"/>
      <c r="G33" s="16" t="str">
        <f t="shared" si="1"/>
        <v/>
      </c>
      <c r="H33" s="8"/>
      <c r="I33" s="34" t="s">
        <v>18</v>
      </c>
      <c r="J33" s="27">
        <v>170</v>
      </c>
      <c r="K33" s="26"/>
      <c r="L33" s="3"/>
      <c r="M33" s="34" t="s">
        <v>18</v>
      </c>
      <c r="N33" s="27">
        <v>125</v>
      </c>
      <c r="O33" s="35"/>
    </row>
    <row r="34" spans="1:16" ht="11.45" customHeight="1">
      <c r="A34" s="2"/>
      <c r="B34" s="25">
        <v>0</v>
      </c>
      <c r="C34" s="34" t="s">
        <v>17</v>
      </c>
      <c r="D34" s="22"/>
      <c r="E34" s="16" t="str">
        <f t="shared" si="0"/>
        <v/>
      </c>
      <c r="F34" s="17"/>
      <c r="G34" s="16" t="str">
        <f t="shared" si="1"/>
        <v/>
      </c>
      <c r="H34" s="4"/>
      <c r="I34" s="34" t="s">
        <v>16</v>
      </c>
      <c r="J34" s="27">
        <v>-420</v>
      </c>
      <c r="K34" s="6"/>
      <c r="L34" s="3"/>
      <c r="M34" s="34" t="s">
        <v>16</v>
      </c>
      <c r="N34" s="27" t="s">
        <v>14</v>
      </c>
      <c r="O34" s="6" t="s">
        <v>13</v>
      </c>
    </row>
    <row r="35" spans="1:16" ht="11.45" customHeight="1">
      <c r="A35" s="2"/>
      <c r="B35" s="25">
        <v>0</v>
      </c>
      <c r="C35" s="34" t="s">
        <v>15</v>
      </c>
      <c r="D35" s="22"/>
      <c r="E35" s="16" t="str">
        <f t="shared" si="0"/>
        <v/>
      </c>
      <c r="F35" s="17"/>
      <c r="G35" s="16" t="str">
        <f t="shared" si="1"/>
        <v/>
      </c>
      <c r="H35" s="4"/>
      <c r="I35" s="34" t="s">
        <v>15</v>
      </c>
      <c r="J35" s="27">
        <v>177</v>
      </c>
      <c r="K35" s="6"/>
      <c r="L35" s="3"/>
      <c r="M35" s="34" t="s">
        <v>15</v>
      </c>
      <c r="N35" s="27">
        <v>20</v>
      </c>
      <c r="O35" s="6"/>
    </row>
    <row r="36" spans="1:16" ht="11.45" customHeight="1">
      <c r="A36" s="2"/>
      <c r="B36" s="25">
        <v>0</v>
      </c>
      <c r="C36" s="34" t="s">
        <v>12</v>
      </c>
      <c r="D36" s="22"/>
      <c r="E36" s="16" t="str">
        <f t="shared" si="0"/>
        <v/>
      </c>
      <c r="F36" s="17"/>
      <c r="G36" s="16" t="str">
        <f t="shared" si="1"/>
        <v/>
      </c>
      <c r="H36" s="4"/>
      <c r="I36" s="34" t="s">
        <v>12</v>
      </c>
      <c r="J36" s="27" t="s">
        <v>14</v>
      </c>
      <c r="K36" s="6" t="s">
        <v>13</v>
      </c>
      <c r="L36" s="3"/>
      <c r="M36" s="34" t="s">
        <v>12</v>
      </c>
      <c r="N36" s="27">
        <v>500</v>
      </c>
      <c r="O36" s="6"/>
    </row>
    <row r="37" spans="1:16" ht="11.45" customHeight="1">
      <c r="A37" s="2"/>
      <c r="B37" s="25">
        <v>0</v>
      </c>
      <c r="C37" s="28" t="s">
        <v>11</v>
      </c>
      <c r="D37" s="22"/>
      <c r="E37" s="16" t="str">
        <f t="shared" si="0"/>
        <v/>
      </c>
      <c r="F37" s="17"/>
      <c r="G37" s="16" t="str">
        <f t="shared" si="1"/>
        <v/>
      </c>
      <c r="H37" s="4"/>
      <c r="I37" s="28" t="s">
        <v>11</v>
      </c>
      <c r="J37" s="27">
        <v>215</v>
      </c>
      <c r="K37" s="6"/>
      <c r="L37" s="3"/>
      <c r="M37" s="28" t="s">
        <v>11</v>
      </c>
      <c r="N37" s="27">
        <v>280</v>
      </c>
      <c r="O37" s="6"/>
    </row>
    <row r="38" spans="1:16" ht="11.45" customHeight="1">
      <c r="A38" s="2"/>
      <c r="B38" s="25">
        <v>0</v>
      </c>
      <c r="C38" s="32" t="s">
        <v>10</v>
      </c>
      <c r="D38" s="22"/>
      <c r="E38" s="16" t="str">
        <f t="shared" si="0"/>
        <v/>
      </c>
      <c r="F38" s="17"/>
      <c r="G38" s="16" t="str">
        <f t="shared" si="1"/>
        <v/>
      </c>
      <c r="H38" s="4"/>
      <c r="I38" s="32" t="s">
        <v>9</v>
      </c>
      <c r="J38" s="27">
        <v>275</v>
      </c>
      <c r="K38" s="6"/>
      <c r="L38" s="3"/>
      <c r="M38" s="32" t="s">
        <v>9</v>
      </c>
      <c r="N38" s="33">
        <v>495</v>
      </c>
      <c r="O38" s="6"/>
    </row>
    <row r="39" spans="1:16" ht="11.45" customHeight="1">
      <c r="A39" s="2"/>
      <c r="B39" s="25">
        <v>0</v>
      </c>
      <c r="C39" s="32" t="s">
        <v>8</v>
      </c>
      <c r="D39" s="22"/>
      <c r="E39" s="16" t="str">
        <f t="shared" si="0"/>
        <v/>
      </c>
      <c r="F39" s="17"/>
      <c r="G39" s="16" t="str">
        <f t="shared" si="1"/>
        <v/>
      </c>
      <c r="H39" s="4"/>
      <c r="I39" s="32" t="s">
        <v>8</v>
      </c>
      <c r="J39" s="27">
        <v>325</v>
      </c>
      <c r="K39" s="6"/>
      <c r="L39" s="3"/>
      <c r="M39" s="32" t="s">
        <v>8</v>
      </c>
      <c r="N39" s="27">
        <v>485</v>
      </c>
      <c r="O39" s="6"/>
    </row>
    <row r="40" spans="1:16" ht="11.45" customHeight="1">
      <c r="A40" s="2"/>
      <c r="B40" s="31">
        <v>0</v>
      </c>
      <c r="C40" s="30" t="s">
        <v>7</v>
      </c>
      <c r="D40" s="22"/>
      <c r="E40" s="16" t="str">
        <f t="shared" si="0"/>
        <v/>
      </c>
      <c r="F40" s="17"/>
      <c r="G40" s="16" t="str">
        <f t="shared" si="1"/>
        <v/>
      </c>
      <c r="H40" s="4"/>
      <c r="I40" s="30" t="s">
        <v>7</v>
      </c>
      <c r="J40" s="27">
        <v>105</v>
      </c>
      <c r="K40" s="6"/>
      <c r="L40" s="3"/>
      <c r="M40" s="30" t="s">
        <v>7</v>
      </c>
      <c r="N40" s="27">
        <v>90</v>
      </c>
      <c r="O40" s="6"/>
    </row>
    <row r="41" spans="1:16" ht="11.45" customHeight="1">
      <c r="A41" s="2"/>
      <c r="B41" s="25">
        <v>0</v>
      </c>
      <c r="C41" s="29" t="s">
        <v>6</v>
      </c>
      <c r="D41" s="22"/>
      <c r="E41" s="16" t="str">
        <f t="shared" si="0"/>
        <v/>
      </c>
      <c r="F41" s="17"/>
      <c r="G41" s="16" t="str">
        <f t="shared" si="1"/>
        <v/>
      </c>
      <c r="H41" s="4"/>
      <c r="I41" s="29" t="s">
        <v>6</v>
      </c>
      <c r="J41" s="27">
        <v>580</v>
      </c>
      <c r="K41" s="6"/>
      <c r="L41" s="3"/>
      <c r="M41" s="29" t="s">
        <v>6</v>
      </c>
      <c r="N41" s="27">
        <v>357</v>
      </c>
      <c r="O41" s="6"/>
    </row>
    <row r="42" spans="1:16" ht="11.45" customHeight="1">
      <c r="A42" s="2"/>
      <c r="B42" s="25">
        <v>0</v>
      </c>
      <c r="C42" s="28" t="s">
        <v>5</v>
      </c>
      <c r="D42" s="22"/>
      <c r="E42" s="16" t="str">
        <f>IF(B41&gt;0,J41,"")</f>
        <v/>
      </c>
      <c r="F42" s="17"/>
      <c r="G42" s="16" t="str">
        <f t="shared" si="1"/>
        <v/>
      </c>
      <c r="H42" s="4"/>
      <c r="I42" s="28" t="s">
        <v>4</v>
      </c>
      <c r="J42" s="27">
        <v>0</v>
      </c>
      <c r="K42" s="84" t="s">
        <v>80</v>
      </c>
      <c r="L42" s="3"/>
      <c r="M42" s="28" t="s">
        <v>4</v>
      </c>
      <c r="N42" s="27" t="s">
        <v>82</v>
      </c>
      <c r="O42" s="26"/>
    </row>
    <row r="43" spans="1:16" ht="11.45" customHeight="1">
      <c r="A43" s="2"/>
      <c r="B43" s="86"/>
      <c r="C43" s="87"/>
      <c r="D43" s="22"/>
      <c r="E43" s="17"/>
      <c r="F43" s="17"/>
      <c r="G43" s="17"/>
      <c r="H43" s="4"/>
      <c r="I43" s="24"/>
      <c r="J43" s="23"/>
      <c r="K43" s="21"/>
      <c r="L43" s="3"/>
      <c r="M43" s="24"/>
      <c r="N43" s="23"/>
      <c r="O43" s="8"/>
    </row>
    <row r="44" spans="1:16">
      <c r="A44" s="2"/>
      <c r="B44" s="8"/>
      <c r="C44" s="20"/>
      <c r="D44" s="22"/>
      <c r="E44" s="17"/>
      <c r="F44" s="17"/>
      <c r="G44" s="17"/>
      <c r="H44" s="4"/>
      <c r="I44" s="20"/>
      <c r="J44" s="19"/>
      <c r="K44" s="21"/>
      <c r="L44" s="3"/>
      <c r="M44" s="20"/>
      <c r="N44" s="19"/>
      <c r="O44" s="8"/>
    </row>
    <row r="45" spans="1:16">
      <c r="C45" s="6" t="s">
        <v>3</v>
      </c>
      <c r="D45" s="18"/>
      <c r="E45" s="16">
        <f>SUM(E28:E42)+E22</f>
        <v>28670</v>
      </c>
      <c r="F45" s="17"/>
      <c r="G45" s="16">
        <f>SUM(G28:G42)+G22</f>
        <v>32657</v>
      </c>
      <c r="H45" s="4"/>
      <c r="I45" s="3"/>
      <c r="J45" s="12"/>
      <c r="K45" s="3"/>
      <c r="L45" s="3"/>
      <c r="M45" s="3"/>
      <c r="N45" s="3"/>
      <c r="O45" s="7"/>
    </row>
    <row r="46" spans="1:16" ht="12" customHeight="1">
      <c r="B46" s="3"/>
      <c r="C46" s="6" t="s">
        <v>2</v>
      </c>
      <c r="D46" s="15"/>
      <c r="E46" s="14"/>
      <c r="F46" s="7"/>
      <c r="G46" s="13"/>
      <c r="H46" s="4"/>
      <c r="I46" s="3"/>
      <c r="J46" s="12"/>
      <c r="K46" s="3"/>
      <c r="L46" s="3"/>
      <c r="M46" s="3"/>
      <c r="N46" s="3"/>
      <c r="O46" s="7"/>
    </row>
    <row r="47" spans="1:16" hidden="1">
      <c r="B47" s="3"/>
      <c r="C47" s="3"/>
      <c r="D47" s="3"/>
      <c r="E47" s="7" t="b">
        <f>OR(E45&gt;G45,)</f>
        <v>0</v>
      </c>
      <c r="F47" s="7"/>
      <c r="G47" s="7" t="b">
        <f>OR(G45&gt;E45,)</f>
        <v>1</v>
      </c>
      <c r="H47" s="4"/>
      <c r="I47" s="11" t="s">
        <v>1</v>
      </c>
      <c r="J47" s="10"/>
      <c r="K47" s="9" t="s">
        <v>0</v>
      </c>
      <c r="L47" s="3"/>
      <c r="M47" s="3"/>
      <c r="N47" s="3"/>
      <c r="O47" s="7"/>
    </row>
    <row r="48" spans="1:16">
      <c r="B48" s="3"/>
      <c r="C48" s="3"/>
      <c r="D48" s="8"/>
      <c r="E48" s="6" t="str">
        <f>IF(E47=FALSE,"Purchase","Don't Purchase")</f>
        <v>Purchase</v>
      </c>
      <c r="F48" s="7"/>
      <c r="G48" s="6" t="str">
        <f>IF(G47=FALSE,"Purchase","Don't Purchase")</f>
        <v>Don't Purchase</v>
      </c>
      <c r="H48" s="4"/>
      <c r="L48" s="3"/>
      <c r="N48" s="5"/>
      <c r="P48" s="5"/>
    </row>
    <row r="49" spans="2:16">
      <c r="B49" s="3"/>
      <c r="C49" s="3"/>
      <c r="D49" s="3"/>
      <c r="E49" s="3"/>
      <c r="F49" s="3"/>
      <c r="G49" s="3"/>
      <c r="H49" s="4"/>
      <c r="N49" s="5"/>
      <c r="P49" s="5"/>
    </row>
    <row r="50" spans="2:16">
      <c r="B50" s="3"/>
      <c r="C50" s="3"/>
      <c r="D50" s="3"/>
      <c r="E50" s="3"/>
      <c r="H50" s="4"/>
      <c r="I50" s="3"/>
      <c r="J50" s="3"/>
      <c r="K50" s="3"/>
    </row>
    <row r="51" spans="2:16">
      <c r="B51" s="3"/>
      <c r="C51" s="3"/>
      <c r="D51" s="3"/>
      <c r="E51" s="3"/>
      <c r="H51" s="3"/>
      <c r="I51" s="3"/>
      <c r="J51" s="3"/>
      <c r="K51" s="3"/>
    </row>
    <row r="52" spans="2:16">
      <c r="C52" s="3"/>
      <c r="D52" s="3"/>
      <c r="E52" s="3"/>
      <c r="H52" s="3"/>
    </row>
    <row r="53" spans="2:16" hidden="1">
      <c r="H53" s="3"/>
    </row>
    <row r="54" spans="2:16">
      <c r="H54" s="3"/>
    </row>
  </sheetData>
  <sheetProtection sheet="1" selectLockedCells="1"/>
  <hyperlinks>
    <hyperlink ref="I14" r:id="rId1"/>
    <hyperlink ref="E14" r:id="rId2"/>
    <hyperlink ref="M14" r:id="rId3"/>
    <hyperlink ref="G14" r:id="rId4"/>
  </hyperlinks>
  <printOptions verticalCentered="1"/>
  <pageMargins left="0.25" right="0.25" top="0.3" bottom="0.16" header="0.2" footer="0.16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137P 1Ton</vt:lpstr>
      <vt:lpstr>'Class 137P 1Ton'!Print_Area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Applebee, Abby A (DOT)</dc:creator>
  <cp:lastModifiedBy>Futrel, Kristi L (DOT)</cp:lastModifiedBy>
  <cp:lastPrinted>2019-09-27T21:53:54Z</cp:lastPrinted>
  <dcterms:created xsi:type="dcterms:W3CDTF">2019-09-26T17:50:51Z</dcterms:created>
  <dcterms:modified xsi:type="dcterms:W3CDTF">2020-11-03T20:45:51Z</dcterms:modified>
</cp:coreProperties>
</file>