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futrel\Desktop\2019 LD\"/>
    </mc:Choice>
  </mc:AlternateContent>
  <bookViews>
    <workbookView xWindow="1356" yWindow="180" windowWidth="16608" windowHeight="8796"/>
  </bookViews>
  <sheets>
    <sheet name="Class 137C 1Ton" sheetId="1" r:id="rId1"/>
  </sheets>
  <definedNames>
    <definedName name="_xlnm.Print_Area" localSheetId="0">'Class 137C 1Ton'!$A$1:$H$53</definedName>
  </definedNames>
  <calcPr calcId="152511"/>
</workbook>
</file>

<file path=xl/calcChain.xml><?xml version="1.0" encoding="utf-8"?>
<calcChain xmlns="http://schemas.openxmlformats.org/spreadsheetml/2006/main">
  <c r="E19" i="1" l="1"/>
  <c r="G24" i="1"/>
  <c r="E2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G43" i="1"/>
  <c r="G42" i="1"/>
  <c r="G41" i="1"/>
  <c r="G40" i="1"/>
  <c r="G39" i="1"/>
  <c r="G38" i="1"/>
  <c r="G37" i="1"/>
  <c r="G23" i="1"/>
  <c r="G36" i="1"/>
  <c r="G35" i="1"/>
  <c r="G34" i="1"/>
  <c r="G33" i="1"/>
  <c r="G32" i="1"/>
  <c r="G31" i="1"/>
  <c r="G30" i="1"/>
  <c r="G29" i="1"/>
  <c r="G28" i="1"/>
  <c r="G27" i="1"/>
  <c r="G26" i="1"/>
  <c r="G25" i="1"/>
  <c r="E23" i="1"/>
  <c r="G22" i="1"/>
  <c r="E22" i="1"/>
  <c r="G19" i="1"/>
  <c r="G49" i="1" l="1"/>
  <c r="E49" i="1"/>
  <c r="E51" i="1" l="1"/>
  <c r="E52" i="1" s="1"/>
  <c r="G51" i="1"/>
  <c r="G52" i="1" s="1"/>
</calcChain>
</file>

<file path=xl/sharedStrings.xml><?xml version="1.0" encoding="utf-8"?>
<sst xmlns="http://schemas.openxmlformats.org/spreadsheetml/2006/main" count="157" uniqueCount="91">
  <si>
    <t>2-passenger seating (including driver)</t>
  </si>
  <si>
    <t>Address: 1300 East 5th Avenue</t>
  </si>
  <si>
    <t>Address: 431 Unga Street</t>
  </si>
  <si>
    <t>Anchorage, Alaska 99501</t>
  </si>
  <si>
    <t>Fax: 265-7507</t>
  </si>
  <si>
    <t>Fax: 793-8255</t>
  </si>
  <si>
    <t>UNIT COST</t>
  </si>
  <si>
    <t>AVAILABLE OPTIONS</t>
  </si>
  <si>
    <t>Additional Cost</t>
  </si>
  <si>
    <t>Comments/Notes</t>
  </si>
  <si>
    <t>Heavy Duty Battery</t>
  </si>
  <si>
    <t>Shipping to Fairbanks</t>
  </si>
  <si>
    <t>Shipping to Juneau</t>
  </si>
  <si>
    <t>1=yes</t>
  </si>
  <si>
    <t>0=no</t>
  </si>
  <si>
    <t>Color: OEM White (Any other color requires prior authorization)</t>
  </si>
  <si>
    <t xml:space="preserve">Darkest of OEM Manufactures Standard Vinyl Upholstery </t>
  </si>
  <si>
    <t>Wheel base:  138 Inches Minimum</t>
  </si>
  <si>
    <t>Overall Length:  236 Inches Minimum</t>
  </si>
  <si>
    <t>GVWR: Minimum 9,400 w/ Payload GT 3,600 lbs.</t>
  </si>
  <si>
    <t>Engine:  Gas V8 4.8 liter minimum</t>
  </si>
  <si>
    <t>Cab Area Vinyl/Rubber Floor Covering</t>
  </si>
  <si>
    <t>Cab Area Headliner</t>
  </si>
  <si>
    <t>Hinged Panel Type Side Cargo Doors (no windows)</t>
  </si>
  <si>
    <t>Hinged Panel Type Rear Cargo Doors with Windows</t>
  </si>
  <si>
    <t>6.0 Liter Gas Engine Minimum</t>
  </si>
  <si>
    <t>Front Seats Cloth Upholstery</t>
  </si>
  <si>
    <t>Full Length Vinyl/Rubber Floor Covering</t>
  </si>
  <si>
    <t>Front Air Conditioning</t>
  </si>
  <si>
    <t>Power Mirrors (left and right outside)</t>
  </si>
  <si>
    <t>Cruise Control/Tilt Wheel</t>
  </si>
  <si>
    <t>Power Windows/Power Door Locks</t>
  </si>
  <si>
    <t>Keyless Remote Entry w/ 2 Fobs</t>
  </si>
  <si>
    <t>Glass in Side Cargo Doors</t>
  </si>
  <si>
    <t>Side Sliding Door with Glass</t>
  </si>
  <si>
    <t>Inside Trim Door Panels</t>
  </si>
  <si>
    <t>OEM Stereo with CD and Hands Free Communication System</t>
  </si>
  <si>
    <t>Backup Camera system</t>
  </si>
  <si>
    <t>OEM Auto Start</t>
  </si>
  <si>
    <t>OEM Trailer Hitch Package</t>
  </si>
  <si>
    <t>Anti-Freeze-Long Life Coolant to a minimum -50 degree protection</t>
  </si>
  <si>
    <t>Model: Express 1WT</t>
  </si>
  <si>
    <t>Model: CG33705</t>
  </si>
  <si>
    <t>Standard</t>
  </si>
  <si>
    <t>Power Mirrors (left and right outside) (heated)</t>
  </si>
  <si>
    <t>Add 60 days delivery time</t>
  </si>
  <si>
    <t>Sliding but no glass available</t>
  </si>
  <si>
    <t>Dealer Installed Not OEM</t>
  </si>
  <si>
    <t>6.0 V-8</t>
  </si>
  <si>
    <t>AVAILABLE OPTIONS (SEE DEALER NOTES AS INDICATED)</t>
  </si>
  <si>
    <t>OEM or Dealer Installed Auto Start</t>
  </si>
  <si>
    <t>Not Available</t>
  </si>
  <si>
    <t>Vendor: Alaska Sales &amp; Service</t>
  </si>
  <si>
    <t>Contact: Ray Marcum</t>
  </si>
  <si>
    <t>4x4 Conversion With V-8 Engine</t>
  </si>
  <si>
    <t>Standard Equipment: 137C 1 Ton Cargo Van</t>
  </si>
  <si>
    <t>Rear Auxiliary Heater</t>
  </si>
  <si>
    <t>Phone: 793-8213</t>
  </si>
  <si>
    <t>Requires Keyless Entry</t>
  </si>
  <si>
    <t>Model: Transit</t>
  </si>
  <si>
    <t>Model: W2Z</t>
  </si>
  <si>
    <t>Included in Standard</t>
  </si>
  <si>
    <t>Requires Interior Upgrade</t>
  </si>
  <si>
    <t>Phone: 265-7535</t>
  </si>
  <si>
    <t>*4x4 conversion requires an additional 60 days for delivery</t>
  </si>
  <si>
    <t>Requires/Includes AC</t>
  </si>
  <si>
    <t>Engine: 4.8 Liter V-8</t>
  </si>
  <si>
    <t>Engine: 5.4 Liter V-8</t>
  </si>
  <si>
    <t>Alaska Sales &amp; Service</t>
  </si>
  <si>
    <t>1300 East 5th Avenue</t>
  </si>
  <si>
    <t>431 Unga Street</t>
  </si>
  <si>
    <t>SOA issued PO'S N/C</t>
  </si>
  <si>
    <t>All others $300.00 delivery fee</t>
  </si>
  <si>
    <t>NOTES</t>
  </si>
  <si>
    <t>Do not select if ordering power windows</t>
  </si>
  <si>
    <t>Replacing Vehicle:</t>
  </si>
  <si>
    <t>Chevrolet</t>
  </si>
  <si>
    <t>Ford</t>
  </si>
  <si>
    <r>
      <t xml:space="preserve">Front Air Conditioning </t>
    </r>
    <r>
      <rPr>
        <sz val="9"/>
        <color indexed="10"/>
        <rFont val="Arial"/>
        <family val="2"/>
      </rPr>
      <t>(See Dealer Notes)</t>
    </r>
  </si>
  <si>
    <r>
      <t xml:space="preserve">Power Mirrors (left and right outside) </t>
    </r>
    <r>
      <rPr>
        <sz val="9"/>
        <color indexed="10"/>
        <rFont val="Arial"/>
        <family val="2"/>
      </rPr>
      <t>(See Dealer Notes)</t>
    </r>
  </si>
  <si>
    <r>
      <t xml:space="preserve">Keyless Remote Entry w/ 2 Fobs </t>
    </r>
    <r>
      <rPr>
        <sz val="9"/>
        <color indexed="10"/>
        <rFont val="Arial"/>
        <family val="2"/>
      </rPr>
      <t>See (Dealer Notes)</t>
    </r>
  </si>
  <si>
    <r>
      <t xml:space="preserve">Side Sliding Door with Glass </t>
    </r>
    <r>
      <rPr>
        <sz val="9"/>
        <color indexed="10"/>
        <rFont val="Arial"/>
        <family val="2"/>
      </rPr>
      <t>(See Dealer Notes)</t>
    </r>
  </si>
  <si>
    <r>
      <t xml:space="preserve">OEM Stereo with CD and Hands Free Communication System </t>
    </r>
    <r>
      <rPr>
        <sz val="9"/>
        <color indexed="10"/>
        <rFont val="Arial"/>
        <family val="2"/>
      </rPr>
      <t>(See Dealer Notes)</t>
    </r>
  </si>
  <si>
    <r>
      <t xml:space="preserve">Shipping to Juneau </t>
    </r>
    <r>
      <rPr>
        <sz val="9"/>
        <color indexed="10"/>
        <rFont val="Arial"/>
        <family val="2"/>
      </rPr>
      <t>(See Dealer Note for Non State of Alaska Purchases)</t>
    </r>
  </si>
  <si>
    <t>Contact: Dan Bacon</t>
  </si>
  <si>
    <t>Other agencies must get quotes.</t>
  </si>
  <si>
    <t>Vendor: Kendall Ford of Anchorage</t>
  </si>
  <si>
    <t>Kendall Ford</t>
  </si>
  <si>
    <t>danielb@aksales.com</t>
  </si>
  <si>
    <t>raymarcum@kendallauto.com</t>
  </si>
  <si>
    <t>higher fee &gt; 7'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</si>
</sst>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Palatino"/>
    </font>
    <font>
      <sz val="10"/>
      <name val="Palatino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/>
      <sz val="10"/>
      <color theme="10"/>
      <name val="Palatino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" fillId="0" borderId="0"/>
  </cellStyleXfs>
  <cellXfs count="88">
    <xf numFmtId="0" fontId="0" fillId="0" borderId="0" xfId="0"/>
    <xf numFmtId="0" fontId="7" fillId="0" borderId="0" xfId="0" applyFont="1" applyFill="1" applyBorder="1" applyAlignment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wrapText="1"/>
    </xf>
    <xf numFmtId="0" fontId="3" fillId="0" borderId="1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44" fontId="3" fillId="0" borderId="1" xfId="2" applyFont="1" applyFill="1" applyBorder="1" applyAlignment="1" applyProtection="1">
      <alignment horizontal="left"/>
    </xf>
    <xf numFmtId="44" fontId="6" fillId="0" borderId="0" xfId="2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44" fontId="7" fillId="0" borderId="6" xfId="2" applyFont="1" applyFill="1" applyBorder="1" applyAlignment="1" applyProtection="1">
      <alignment horizontal="right"/>
    </xf>
    <xf numFmtId="44" fontId="3" fillId="0" borderId="0" xfId="2" applyFont="1" applyFill="1" applyAlignment="1" applyProtection="1">
      <alignment horizontal="right"/>
    </xf>
    <xf numFmtId="44" fontId="3" fillId="0" borderId="0" xfId="2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/>
    </xf>
    <xf numFmtId="7" fontId="3" fillId="0" borderId="12" xfId="1" applyNumberFormat="1" applyFont="1" applyFill="1" applyBorder="1" applyAlignment="1" applyProtection="1">
      <alignment horizontal="center"/>
    </xf>
    <xf numFmtId="7" fontId="3" fillId="0" borderId="0" xfId="0" applyNumberFormat="1" applyFont="1" applyFill="1" applyAlignment="1" applyProtection="1">
      <alignment horizontal="center"/>
    </xf>
    <xf numFmtId="7" fontId="3" fillId="0" borderId="12" xfId="0" applyNumberFormat="1" applyFont="1" applyFill="1" applyBorder="1" applyAlignment="1" applyProtection="1">
      <alignment horizontal="center"/>
    </xf>
    <xf numFmtId="7" fontId="3" fillId="0" borderId="0" xfId="0" applyNumberFormat="1" applyFont="1" applyFill="1" applyBorder="1" applyAlignment="1" applyProtection="1">
      <alignment horizontal="center"/>
    </xf>
    <xf numFmtId="44" fontId="7" fillId="0" borderId="12" xfId="2" applyFont="1" applyFill="1" applyBorder="1" applyProtection="1"/>
    <xf numFmtId="7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7" fontId="3" fillId="0" borderId="0" xfId="1" applyNumberFormat="1" applyFont="1" applyFill="1" applyBorder="1" applyAlignment="1" applyProtection="1">
      <alignment horizontal="right"/>
    </xf>
    <xf numFmtId="7" fontId="3" fillId="0" borderId="0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1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5" applyFont="1" applyFill="1" applyBorder="1" applyProtection="1"/>
    <xf numFmtId="7" fontId="3" fillId="0" borderId="1" xfId="1" applyNumberFormat="1" applyFont="1" applyFill="1" applyBorder="1" applyAlignment="1" applyProtection="1">
      <alignment horizontal="right"/>
    </xf>
    <xf numFmtId="44" fontId="3" fillId="0" borderId="1" xfId="2" applyNumberFormat="1" applyFont="1" applyFill="1" applyBorder="1" applyAlignment="1" applyProtection="1">
      <alignment horizontal="right" vertical="top" wrapText="1"/>
    </xf>
    <xf numFmtId="44" fontId="3" fillId="0" borderId="1" xfId="0" applyNumberFormat="1" applyFont="1" applyFill="1" applyBorder="1" applyAlignment="1" applyProtection="1">
      <alignment horizontal="right" wrapText="1"/>
    </xf>
    <xf numFmtId="0" fontId="10" fillId="0" borderId="1" xfId="0" applyFont="1" applyFill="1" applyBorder="1" applyAlignment="1" applyProtection="1">
      <alignment horizontal="center"/>
    </xf>
    <xf numFmtId="7" fontId="3" fillId="0" borderId="0" xfId="0" applyNumberFormat="1" applyFont="1" applyFill="1" applyAlignment="1" applyProtection="1">
      <alignment horizontal="right"/>
    </xf>
    <xf numFmtId="44" fontId="3" fillId="0" borderId="1" xfId="2" applyNumberFormat="1" applyFont="1" applyFill="1" applyBorder="1" applyAlignment="1" applyProtection="1">
      <alignment horizontal="right" vertical="top"/>
    </xf>
    <xf numFmtId="44" fontId="3" fillId="0" borderId="1" xfId="2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/>
    <xf numFmtId="0" fontId="11" fillId="0" borderId="1" xfId="5" applyFont="1" applyFill="1" applyBorder="1" applyProtection="1"/>
    <xf numFmtId="7" fontId="3" fillId="0" borderId="0" xfId="0" applyNumberFormat="1" applyFont="1" applyFill="1" applyProtection="1"/>
    <xf numFmtId="7" fontId="3" fillId="0" borderId="0" xfId="1" applyNumberFormat="1" applyFont="1" applyFill="1" applyProtection="1"/>
    <xf numFmtId="7" fontId="3" fillId="0" borderId="0" xfId="2" applyNumberFormat="1" applyFont="1" applyFill="1" applyBorder="1" applyProtection="1"/>
    <xf numFmtId="39" fontId="3" fillId="0" borderId="0" xfId="0" applyNumberFormat="1" applyFont="1" applyFill="1" applyBorder="1" applyProtection="1"/>
    <xf numFmtId="44" fontId="3" fillId="0" borderId="1" xfId="0" applyNumberFormat="1" applyFont="1" applyFill="1" applyBorder="1" applyAlignment="1" applyProtection="1">
      <alignment horizontal="right" vertical="top"/>
    </xf>
    <xf numFmtId="44" fontId="3" fillId="0" borderId="1" xfId="0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7" fontId="3" fillId="0" borderId="1" xfId="2" applyNumberFormat="1" applyFont="1" applyFill="1" applyBorder="1" applyProtection="1"/>
    <xf numFmtId="44" fontId="3" fillId="0" borderId="0" xfId="2" applyFont="1" applyFill="1" applyProtection="1"/>
    <xf numFmtId="7" fontId="3" fillId="0" borderId="1" xfId="2" applyNumberFormat="1" applyFont="1" applyFill="1" applyBorder="1" applyAlignment="1" applyProtection="1">
      <alignment horizontal="right"/>
    </xf>
    <xf numFmtId="44" fontId="3" fillId="0" borderId="0" xfId="2" applyFont="1" applyFill="1" applyBorder="1" applyAlignment="1" applyProtection="1">
      <alignment horizontal="center"/>
    </xf>
    <xf numFmtId="0" fontId="3" fillId="0" borderId="14" xfId="0" applyFont="1" applyFill="1" applyBorder="1" applyProtection="1"/>
    <xf numFmtId="164" fontId="3" fillId="0" borderId="0" xfId="2" applyNumberFormat="1" applyFont="1" applyFill="1" applyBorder="1" applyProtection="1"/>
    <xf numFmtId="39" fontId="3" fillId="0" borderId="14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10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4" fillId="0" borderId="0" xfId="0" applyFont="1" applyFill="1" applyAlignment="1" applyProtection="1"/>
    <xf numFmtId="0" fontId="13" fillId="0" borderId="12" xfId="3" applyFont="1" applyFill="1" applyBorder="1" applyProtection="1"/>
    <xf numFmtId="0" fontId="3" fillId="0" borderId="10" xfId="0" applyFont="1" applyFill="1" applyBorder="1" applyAlignment="1" applyProtection="1"/>
    <xf numFmtId="0" fontId="3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44" fontId="7" fillId="0" borderId="1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center"/>
      <protection locked="0"/>
    </xf>
    <xf numFmtId="0" fontId="3" fillId="0" borderId="0" xfId="5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>
      <alignment horizontal="right" vertical="top"/>
    </xf>
    <xf numFmtId="0" fontId="3" fillId="0" borderId="1" xfId="5" applyFont="1" applyFill="1" applyBorder="1" applyAlignment="1" applyProtection="1">
      <alignment horizontal="left"/>
      <protection locked="0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b@aksales.com" TargetMode="External"/><Relationship Id="rId2" Type="http://schemas.openxmlformats.org/officeDocument/2006/relationships/hyperlink" Target="mailto:raymarcum@kendallauto.com" TargetMode="External"/><Relationship Id="rId1" Type="http://schemas.openxmlformats.org/officeDocument/2006/relationships/hyperlink" Target="mailto:danielb@aksales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S56"/>
  <sheetViews>
    <sheetView showGridLines="0" tabSelected="1" topLeftCell="A17" zoomScaleNormal="100" workbookViewId="0">
      <selection activeCell="A23" sqref="A23"/>
    </sheetView>
  </sheetViews>
  <sheetFormatPr defaultColWidth="9.33203125" defaultRowHeight="11.4"/>
  <cols>
    <col min="1" max="1" width="3.109375" style="2" bestFit="1" customWidth="1"/>
    <col min="2" max="2" width="3.33203125" style="2" customWidth="1"/>
    <col min="3" max="3" width="79" style="2" customWidth="1"/>
    <col min="4" max="4" width="2.77734375" style="2" customWidth="1"/>
    <col min="5" max="5" width="28.44140625" style="6" customWidth="1"/>
    <col min="6" max="6" width="1.33203125" style="6" customWidth="1"/>
    <col min="7" max="7" width="26.77734375" style="6" customWidth="1"/>
    <col min="8" max="8" width="2" style="2" customWidth="1"/>
    <col min="9" max="9" width="63.44140625" style="2" bestFit="1" customWidth="1"/>
    <col min="10" max="10" width="19.77734375" style="4" customWidth="1"/>
    <col min="11" max="11" width="31.109375" style="17" customWidth="1"/>
    <col min="12" max="12" width="9.33203125" style="2"/>
    <col min="13" max="13" width="52.77734375" style="2" bestFit="1" customWidth="1"/>
    <col min="14" max="14" width="20.33203125" style="2" customWidth="1"/>
    <col min="15" max="15" width="29.33203125" style="17" bestFit="1" customWidth="1"/>
    <col min="16" max="16" width="9.33203125" style="2"/>
    <col min="17" max="19" width="20.6640625" style="2" hidden="1" customWidth="1"/>
    <col min="20" max="16384" width="9.33203125" style="2"/>
  </cols>
  <sheetData>
    <row r="1" spans="2:16" ht="12">
      <c r="B1" s="1" t="s">
        <v>55</v>
      </c>
      <c r="E1" s="66" t="s">
        <v>75</v>
      </c>
      <c r="G1" s="67"/>
    </row>
    <row r="2" spans="2:16">
      <c r="B2" s="68" t="s">
        <v>15</v>
      </c>
      <c r="C2" s="69"/>
      <c r="I2" s="3"/>
    </row>
    <row r="3" spans="2:16">
      <c r="B3" s="70" t="s">
        <v>16</v>
      </c>
      <c r="C3" s="71"/>
      <c r="I3" s="3"/>
    </row>
    <row r="4" spans="2:16">
      <c r="B4" s="70" t="s">
        <v>0</v>
      </c>
      <c r="C4" s="71"/>
      <c r="I4" s="5"/>
      <c r="M4" s="5"/>
      <c r="N4" s="6"/>
      <c r="O4" s="7"/>
    </row>
    <row r="5" spans="2:16">
      <c r="B5" s="70" t="s">
        <v>17</v>
      </c>
      <c r="C5" s="71"/>
      <c r="K5" s="7"/>
      <c r="M5" s="6"/>
      <c r="N5" s="6"/>
      <c r="O5" s="7"/>
      <c r="P5" s="6"/>
    </row>
    <row r="6" spans="2:16">
      <c r="B6" s="70" t="s">
        <v>18</v>
      </c>
      <c r="C6" s="71"/>
      <c r="K6" s="7"/>
      <c r="M6" s="6"/>
      <c r="N6" s="6"/>
      <c r="O6" s="7"/>
      <c r="P6" s="6"/>
    </row>
    <row r="7" spans="2:16">
      <c r="B7" s="70" t="s">
        <v>19</v>
      </c>
      <c r="C7" s="71"/>
      <c r="K7" s="7"/>
      <c r="N7" s="6"/>
      <c r="O7" s="7"/>
    </row>
    <row r="8" spans="2:16">
      <c r="B8" s="70" t="s">
        <v>20</v>
      </c>
      <c r="C8" s="71"/>
      <c r="E8" s="72" t="s">
        <v>68</v>
      </c>
      <c r="G8" s="72" t="s">
        <v>87</v>
      </c>
      <c r="I8" s="3"/>
      <c r="K8" s="7"/>
      <c r="M8" s="3"/>
      <c r="N8" s="6"/>
      <c r="O8" s="7"/>
    </row>
    <row r="9" spans="2:16">
      <c r="B9" s="70" t="s">
        <v>21</v>
      </c>
      <c r="C9" s="71"/>
      <c r="E9" s="73" t="s">
        <v>84</v>
      </c>
      <c r="G9" s="73" t="s">
        <v>53</v>
      </c>
      <c r="I9" s="3"/>
      <c r="K9" s="7"/>
      <c r="M9" s="3"/>
      <c r="N9" s="6"/>
      <c r="O9" s="7"/>
    </row>
    <row r="10" spans="2:16" ht="12" customHeight="1" thickBot="1">
      <c r="B10" s="70" t="s">
        <v>22</v>
      </c>
      <c r="C10" s="71"/>
      <c r="E10" s="73" t="s">
        <v>69</v>
      </c>
      <c r="G10" s="73" t="s">
        <v>70</v>
      </c>
      <c r="I10" s="3"/>
      <c r="K10" s="8"/>
      <c r="M10" s="3"/>
      <c r="N10" s="6"/>
      <c r="O10" s="7"/>
    </row>
    <row r="11" spans="2:16" ht="12" customHeight="1">
      <c r="B11" s="70" t="s">
        <v>23</v>
      </c>
      <c r="C11" s="71"/>
      <c r="E11" s="73" t="s">
        <v>3</v>
      </c>
      <c r="G11" s="73" t="s">
        <v>3</v>
      </c>
      <c r="I11" s="9" t="s">
        <v>52</v>
      </c>
      <c r="K11" s="8"/>
      <c r="M11" s="10" t="s">
        <v>86</v>
      </c>
      <c r="N11" s="6"/>
      <c r="O11" s="7"/>
    </row>
    <row r="12" spans="2:16" ht="13.2" customHeight="1">
      <c r="B12" s="74" t="s">
        <v>24</v>
      </c>
      <c r="C12" s="75"/>
      <c r="E12" s="73" t="s">
        <v>63</v>
      </c>
      <c r="G12" s="73" t="s">
        <v>57</v>
      </c>
      <c r="I12" s="11" t="s">
        <v>84</v>
      </c>
      <c r="K12" s="8"/>
      <c r="M12" s="12" t="s">
        <v>53</v>
      </c>
      <c r="N12" s="6"/>
      <c r="O12" s="7"/>
    </row>
    <row r="13" spans="2:16" ht="11.4" customHeight="1">
      <c r="B13" s="76"/>
      <c r="E13" s="73" t="s">
        <v>4</v>
      </c>
      <c r="G13" s="73" t="s">
        <v>5</v>
      </c>
      <c r="I13" s="11" t="s">
        <v>1</v>
      </c>
      <c r="K13" s="8"/>
      <c r="M13" s="12" t="s">
        <v>2</v>
      </c>
      <c r="N13" s="6"/>
      <c r="O13" s="7"/>
    </row>
    <row r="14" spans="2:16" ht="16.5" customHeight="1">
      <c r="E14" s="77" t="s">
        <v>88</v>
      </c>
      <c r="G14" s="77" t="s">
        <v>89</v>
      </c>
      <c r="I14" s="78" t="s">
        <v>3</v>
      </c>
      <c r="K14" s="8"/>
      <c r="M14" s="12" t="s">
        <v>3</v>
      </c>
      <c r="N14" s="6"/>
      <c r="O14" s="7"/>
    </row>
    <row r="15" spans="2:16" ht="14.4" customHeight="1">
      <c r="B15" s="76"/>
      <c r="I15" s="78" t="s">
        <v>63</v>
      </c>
      <c r="K15" s="79"/>
      <c r="M15" s="12" t="s">
        <v>57</v>
      </c>
      <c r="N15" s="6"/>
      <c r="O15" s="7"/>
    </row>
    <row r="16" spans="2:16" ht="13.5" customHeight="1">
      <c r="B16" s="76"/>
      <c r="E16" s="13" t="s">
        <v>41</v>
      </c>
      <c r="F16" s="14"/>
      <c r="G16" s="13" t="s">
        <v>59</v>
      </c>
      <c r="I16" s="78" t="s">
        <v>4</v>
      </c>
      <c r="K16" s="79"/>
      <c r="M16" s="12" t="s">
        <v>5</v>
      </c>
      <c r="N16" s="6"/>
      <c r="O16" s="7"/>
    </row>
    <row r="17" spans="1:17" ht="12.75" customHeight="1">
      <c r="B17" s="76"/>
      <c r="E17" s="13" t="s">
        <v>42</v>
      </c>
      <c r="F17" s="14"/>
      <c r="G17" s="13" t="s">
        <v>60</v>
      </c>
      <c r="I17" s="77" t="s">
        <v>88</v>
      </c>
      <c r="K17" s="7"/>
      <c r="M17" s="77" t="s">
        <v>89</v>
      </c>
      <c r="N17" s="6"/>
      <c r="O17" s="7"/>
    </row>
    <row r="18" spans="1:17" ht="28.95" customHeight="1">
      <c r="C18" s="64"/>
      <c r="E18" s="15" t="s">
        <v>66</v>
      </c>
      <c r="F18" s="16"/>
      <c r="G18" s="15" t="s">
        <v>67</v>
      </c>
      <c r="H18" s="17"/>
      <c r="I18" s="3"/>
      <c r="K18" s="7"/>
      <c r="M18" s="3"/>
      <c r="N18" s="6"/>
      <c r="O18" s="7"/>
    </row>
    <row r="19" spans="1:17" ht="15" customHeight="1">
      <c r="C19" s="14"/>
      <c r="E19" s="18">
        <f>I20</f>
        <v>26665</v>
      </c>
      <c r="F19" s="19"/>
      <c r="G19" s="18">
        <f>M20</f>
        <v>26592</v>
      </c>
      <c r="H19" s="20"/>
      <c r="I19" s="21" t="s">
        <v>6</v>
      </c>
      <c r="M19" s="21" t="s">
        <v>6</v>
      </c>
    </row>
    <row r="20" spans="1:17" ht="12">
      <c r="C20" s="80" t="s">
        <v>64</v>
      </c>
      <c r="E20" s="22" t="s">
        <v>76</v>
      </c>
      <c r="F20" s="23"/>
      <c r="G20" s="24" t="s">
        <v>77</v>
      </c>
      <c r="H20" s="25"/>
      <c r="I20" s="81">
        <v>26665</v>
      </c>
      <c r="M20" s="26">
        <v>26592</v>
      </c>
    </row>
    <row r="21" spans="1:17">
      <c r="C21" s="6"/>
      <c r="E21" s="25"/>
      <c r="F21" s="27"/>
      <c r="G21" s="25"/>
      <c r="H21" s="25"/>
    </row>
    <row r="22" spans="1:17" ht="15" customHeight="1">
      <c r="B22" s="28"/>
      <c r="C22" s="28" t="s">
        <v>49</v>
      </c>
      <c r="E22" s="29" t="str">
        <f t="shared" ref="E22:E43" si="0">IF(B22&gt;0,J22," ")</f>
        <v xml:space="preserve"> </v>
      </c>
      <c r="F22" s="30"/>
      <c r="G22" s="29" t="str">
        <f t="shared" ref="G22:G43" si="1">IF(B22&gt;0,N22," ")</f>
        <v xml:space="preserve"> </v>
      </c>
      <c r="H22" s="29"/>
      <c r="I22" s="31" t="s">
        <v>7</v>
      </c>
      <c r="J22" s="32" t="s">
        <v>8</v>
      </c>
      <c r="K22" s="33" t="s">
        <v>9</v>
      </c>
      <c r="M22" s="28" t="s">
        <v>7</v>
      </c>
      <c r="N22" s="34" t="s">
        <v>8</v>
      </c>
      <c r="O22" s="33" t="s">
        <v>9</v>
      </c>
    </row>
    <row r="23" spans="1:17">
      <c r="B23" s="65">
        <v>1</v>
      </c>
      <c r="C23" s="35" t="s">
        <v>25</v>
      </c>
      <c r="E23" s="36" t="str">
        <f t="shared" si="0"/>
        <v>Standard</v>
      </c>
      <c r="F23" s="30"/>
      <c r="G23" s="36" t="str">
        <f t="shared" si="1"/>
        <v>Not Available</v>
      </c>
      <c r="H23" s="29"/>
      <c r="I23" s="35" t="s">
        <v>25</v>
      </c>
      <c r="J23" s="37" t="s">
        <v>43</v>
      </c>
      <c r="K23" s="33" t="s">
        <v>48</v>
      </c>
      <c r="M23" s="35" t="s">
        <v>25</v>
      </c>
      <c r="N23" s="38" t="s">
        <v>51</v>
      </c>
      <c r="O23" s="33" t="s">
        <v>51</v>
      </c>
      <c r="Q23" s="33" t="s">
        <v>9</v>
      </c>
    </row>
    <row r="24" spans="1:17">
      <c r="B24" s="65">
        <v>1</v>
      </c>
      <c r="C24" s="35" t="s">
        <v>54</v>
      </c>
      <c r="E24" s="36">
        <f t="shared" si="0"/>
        <v>12665</v>
      </c>
      <c r="F24" s="30"/>
      <c r="G24" s="36">
        <f t="shared" si="1"/>
        <v>12795</v>
      </c>
      <c r="H24" s="29"/>
      <c r="I24" s="35" t="s">
        <v>54</v>
      </c>
      <c r="J24" s="37">
        <v>12665</v>
      </c>
      <c r="K24" s="33" t="s">
        <v>45</v>
      </c>
      <c r="M24" s="35" t="s">
        <v>54</v>
      </c>
      <c r="N24" s="38">
        <v>12795</v>
      </c>
      <c r="O24" s="33" t="s">
        <v>51</v>
      </c>
      <c r="Q24" s="33"/>
    </row>
    <row r="25" spans="1:17">
      <c r="B25" s="65">
        <v>1</v>
      </c>
      <c r="C25" s="35" t="s">
        <v>26</v>
      </c>
      <c r="E25" s="36">
        <f t="shared" si="0"/>
        <v>70</v>
      </c>
      <c r="F25" s="40"/>
      <c r="G25" s="36">
        <f t="shared" si="1"/>
        <v>53</v>
      </c>
      <c r="H25" s="29"/>
      <c r="I25" s="35" t="s">
        <v>26</v>
      </c>
      <c r="J25" s="41">
        <v>70</v>
      </c>
      <c r="K25" s="33"/>
      <c r="M25" s="35" t="s">
        <v>26</v>
      </c>
      <c r="N25" s="42">
        <v>53</v>
      </c>
      <c r="O25" s="33"/>
      <c r="Q25" s="33"/>
    </row>
    <row r="26" spans="1:17">
      <c r="A26" s="17"/>
      <c r="B26" s="65">
        <v>1</v>
      </c>
      <c r="C26" s="35" t="s">
        <v>27</v>
      </c>
      <c r="E26" s="36">
        <f t="shared" si="0"/>
        <v>90</v>
      </c>
      <c r="F26" s="40"/>
      <c r="G26" s="36">
        <f t="shared" si="1"/>
        <v>225</v>
      </c>
      <c r="H26" s="29"/>
      <c r="I26" s="35" t="s">
        <v>27</v>
      </c>
      <c r="J26" s="41">
        <v>90</v>
      </c>
      <c r="K26" s="33" t="s">
        <v>43</v>
      </c>
      <c r="M26" s="35" t="s">
        <v>27</v>
      </c>
      <c r="N26" s="42">
        <v>225</v>
      </c>
      <c r="O26" s="33"/>
      <c r="P26" s="82"/>
      <c r="Q26" s="28"/>
    </row>
    <row r="27" spans="1:17">
      <c r="A27" s="17"/>
      <c r="B27" s="65">
        <v>1</v>
      </c>
      <c r="C27" s="44" t="s">
        <v>78</v>
      </c>
      <c r="E27" s="36">
        <f t="shared" si="0"/>
        <v>185</v>
      </c>
      <c r="F27" s="40"/>
      <c r="G27" s="36" t="str">
        <f t="shared" si="1"/>
        <v>Standard</v>
      </c>
      <c r="H27" s="29"/>
      <c r="I27" s="44" t="s">
        <v>28</v>
      </c>
      <c r="J27" s="41">
        <v>185</v>
      </c>
      <c r="K27" s="39" t="s">
        <v>74</v>
      </c>
      <c r="M27" s="44" t="s">
        <v>28</v>
      </c>
      <c r="N27" s="42" t="s">
        <v>43</v>
      </c>
      <c r="O27" s="33" t="s">
        <v>61</v>
      </c>
      <c r="Q27" s="43"/>
    </row>
    <row r="28" spans="1:17">
      <c r="A28" s="17"/>
      <c r="B28" s="65">
        <v>1</v>
      </c>
      <c r="C28" s="44" t="s">
        <v>79</v>
      </c>
      <c r="E28" s="36">
        <f t="shared" si="0"/>
        <v>115</v>
      </c>
      <c r="F28" s="40"/>
      <c r="G28" s="36">
        <f t="shared" si="1"/>
        <v>60</v>
      </c>
      <c r="H28" s="29"/>
      <c r="I28" s="44" t="s">
        <v>44</v>
      </c>
      <c r="J28" s="41">
        <v>115</v>
      </c>
      <c r="K28" s="39" t="s">
        <v>65</v>
      </c>
      <c r="M28" s="44" t="s">
        <v>29</v>
      </c>
      <c r="N28" s="42">
        <v>60</v>
      </c>
      <c r="O28" s="33" t="s">
        <v>61</v>
      </c>
      <c r="Q28" s="28"/>
    </row>
    <row r="29" spans="1:17">
      <c r="A29" s="17"/>
      <c r="B29" s="65">
        <v>1</v>
      </c>
      <c r="C29" s="35" t="s">
        <v>30</v>
      </c>
      <c r="E29" s="36">
        <f t="shared" si="0"/>
        <v>365</v>
      </c>
      <c r="F29" s="40"/>
      <c r="G29" s="36">
        <f t="shared" si="1"/>
        <v>286</v>
      </c>
      <c r="H29" s="29"/>
      <c r="I29" s="35" t="s">
        <v>30</v>
      </c>
      <c r="J29" s="41">
        <v>365</v>
      </c>
      <c r="K29" s="33"/>
      <c r="M29" s="35" t="s">
        <v>30</v>
      </c>
      <c r="N29" s="42">
        <v>286</v>
      </c>
      <c r="O29" s="33"/>
      <c r="Q29" s="28"/>
    </row>
    <row r="30" spans="1:17">
      <c r="A30" s="17"/>
      <c r="B30" s="65">
        <v>1</v>
      </c>
      <c r="C30" s="35" t="s">
        <v>31</v>
      </c>
      <c r="E30" s="36" t="str">
        <f t="shared" si="0"/>
        <v>Standard</v>
      </c>
      <c r="F30" s="40"/>
      <c r="G30" s="36" t="str">
        <f t="shared" si="1"/>
        <v>Standard</v>
      </c>
      <c r="H30" s="29"/>
      <c r="I30" s="35" t="s">
        <v>31</v>
      </c>
      <c r="J30" s="41" t="s">
        <v>43</v>
      </c>
      <c r="K30" s="33" t="s">
        <v>43</v>
      </c>
      <c r="M30" s="35" t="s">
        <v>31</v>
      </c>
      <c r="N30" s="42" t="s">
        <v>43</v>
      </c>
      <c r="O30" s="33" t="s">
        <v>61</v>
      </c>
      <c r="Q30" s="28"/>
    </row>
    <row r="31" spans="1:17">
      <c r="A31" s="17"/>
      <c r="B31" s="65">
        <v>1</v>
      </c>
      <c r="C31" s="35" t="s">
        <v>80</v>
      </c>
      <c r="E31" s="36">
        <f t="shared" si="0"/>
        <v>157</v>
      </c>
      <c r="F31" s="45"/>
      <c r="G31" s="36">
        <f t="shared" si="1"/>
        <v>84</v>
      </c>
      <c r="H31" s="46"/>
      <c r="I31" s="35" t="s">
        <v>32</v>
      </c>
      <c r="J31" s="41">
        <v>157</v>
      </c>
      <c r="K31" s="33"/>
      <c r="M31" s="35" t="s">
        <v>32</v>
      </c>
      <c r="N31" s="42">
        <v>84</v>
      </c>
      <c r="O31" s="33" t="s">
        <v>61</v>
      </c>
      <c r="Q31" s="28"/>
    </row>
    <row r="32" spans="1:17">
      <c r="A32" s="17"/>
      <c r="B32" s="65">
        <v>1</v>
      </c>
      <c r="C32" s="35" t="s">
        <v>10</v>
      </c>
      <c r="E32" s="36">
        <f t="shared" si="0"/>
        <v>60</v>
      </c>
      <c r="F32" s="2"/>
      <c r="G32" s="36">
        <f t="shared" si="1"/>
        <v>272</v>
      </c>
      <c r="I32" s="35" t="s">
        <v>10</v>
      </c>
      <c r="J32" s="41">
        <v>60</v>
      </c>
      <c r="K32" s="33"/>
      <c r="M32" s="35" t="s">
        <v>10</v>
      </c>
      <c r="N32" s="42">
        <v>272</v>
      </c>
      <c r="O32" s="33"/>
      <c r="Q32" s="28"/>
    </row>
    <row r="33" spans="1:17">
      <c r="A33" s="17"/>
      <c r="B33" s="65">
        <v>1</v>
      </c>
      <c r="C33" s="44" t="s">
        <v>56</v>
      </c>
      <c r="E33" s="36">
        <f t="shared" si="0"/>
        <v>272</v>
      </c>
      <c r="F33" s="2"/>
      <c r="G33" s="36">
        <f t="shared" si="1"/>
        <v>1064</v>
      </c>
      <c r="I33" s="44" t="s">
        <v>56</v>
      </c>
      <c r="J33" s="41">
        <v>272</v>
      </c>
      <c r="K33" s="33"/>
      <c r="M33" s="44" t="s">
        <v>56</v>
      </c>
      <c r="N33" s="42">
        <v>1064</v>
      </c>
      <c r="O33" s="33"/>
      <c r="Q33" s="28"/>
    </row>
    <row r="34" spans="1:17">
      <c r="A34" s="17"/>
      <c r="B34" s="65">
        <v>1</v>
      </c>
      <c r="C34" s="35" t="s">
        <v>33</v>
      </c>
      <c r="E34" s="36">
        <f t="shared" si="0"/>
        <v>120</v>
      </c>
      <c r="F34" s="2"/>
      <c r="G34" s="36">
        <f t="shared" si="1"/>
        <v>231</v>
      </c>
      <c r="I34" s="35" t="s">
        <v>33</v>
      </c>
      <c r="J34" s="41">
        <v>120</v>
      </c>
      <c r="K34" s="33"/>
      <c r="M34" s="35" t="s">
        <v>33</v>
      </c>
      <c r="N34" s="42">
        <v>231</v>
      </c>
      <c r="O34" s="33"/>
      <c r="Q34" s="28"/>
    </row>
    <row r="35" spans="1:17">
      <c r="A35" s="17"/>
      <c r="B35" s="65">
        <v>1</v>
      </c>
      <c r="C35" s="35" t="s">
        <v>81</v>
      </c>
      <c r="E35" s="36">
        <f t="shared" si="0"/>
        <v>200</v>
      </c>
      <c r="F35" s="45"/>
      <c r="G35" s="36">
        <f t="shared" si="1"/>
        <v>150</v>
      </c>
      <c r="H35" s="47"/>
      <c r="I35" s="35" t="s">
        <v>34</v>
      </c>
      <c r="J35" s="41">
        <v>200</v>
      </c>
      <c r="K35" s="33"/>
      <c r="M35" s="35" t="s">
        <v>34</v>
      </c>
      <c r="N35" s="42">
        <v>150</v>
      </c>
      <c r="O35" s="33" t="s">
        <v>46</v>
      </c>
      <c r="Q35" s="28"/>
    </row>
    <row r="36" spans="1:17">
      <c r="A36" s="17"/>
      <c r="B36" s="65">
        <v>1</v>
      </c>
      <c r="C36" s="35" t="s">
        <v>35</v>
      </c>
      <c r="E36" s="36" t="str">
        <f t="shared" si="0"/>
        <v>Standard</v>
      </c>
      <c r="G36" s="36">
        <f t="shared" si="1"/>
        <v>295</v>
      </c>
      <c r="H36" s="48"/>
      <c r="I36" s="35" t="s">
        <v>35</v>
      </c>
      <c r="J36" s="49" t="s">
        <v>43</v>
      </c>
      <c r="K36" s="33" t="s">
        <v>43</v>
      </c>
      <c r="M36" s="35" t="s">
        <v>35</v>
      </c>
      <c r="N36" s="50">
        <v>295</v>
      </c>
      <c r="O36" s="33" t="s">
        <v>51</v>
      </c>
      <c r="Q36" s="28"/>
    </row>
    <row r="37" spans="1:17">
      <c r="A37" s="17"/>
      <c r="B37" s="65">
        <v>1</v>
      </c>
      <c r="C37" s="53" t="s">
        <v>82</v>
      </c>
      <c r="E37" s="36">
        <f t="shared" si="0"/>
        <v>1146</v>
      </c>
      <c r="G37" s="36">
        <f t="shared" si="1"/>
        <v>704</v>
      </c>
      <c r="H37" s="48"/>
      <c r="I37" s="53" t="s">
        <v>36</v>
      </c>
      <c r="J37" s="49">
        <v>1146</v>
      </c>
      <c r="K37" s="33"/>
      <c r="M37" s="53" t="s">
        <v>36</v>
      </c>
      <c r="N37" s="50">
        <v>704</v>
      </c>
      <c r="O37" s="39" t="s">
        <v>62</v>
      </c>
      <c r="Q37" s="6"/>
    </row>
    <row r="38" spans="1:17">
      <c r="A38" s="17"/>
      <c r="B38" s="65">
        <v>1</v>
      </c>
      <c r="C38" s="51" t="s">
        <v>37</v>
      </c>
      <c r="E38" s="36" t="str">
        <f t="shared" si="0"/>
        <v>Standard</v>
      </c>
      <c r="G38" s="36" t="str">
        <f t="shared" si="1"/>
        <v>Standard</v>
      </c>
      <c r="H38" s="48"/>
      <c r="I38" s="51" t="s">
        <v>37</v>
      </c>
      <c r="J38" s="49" t="s">
        <v>43</v>
      </c>
      <c r="K38" s="33"/>
      <c r="M38" s="51" t="s">
        <v>37</v>
      </c>
      <c r="N38" s="50" t="s">
        <v>43</v>
      </c>
      <c r="O38" s="33"/>
      <c r="Q38" s="6"/>
    </row>
    <row r="39" spans="1:17">
      <c r="A39" s="17"/>
      <c r="B39" s="65">
        <v>1</v>
      </c>
      <c r="C39" s="51" t="s">
        <v>50</v>
      </c>
      <c r="E39" s="36">
        <f t="shared" si="0"/>
        <v>275</v>
      </c>
      <c r="G39" s="36">
        <f t="shared" si="1"/>
        <v>456</v>
      </c>
      <c r="H39" s="48"/>
      <c r="I39" s="51" t="s">
        <v>38</v>
      </c>
      <c r="J39" s="49">
        <v>275</v>
      </c>
      <c r="K39" s="39" t="s">
        <v>58</v>
      </c>
      <c r="M39" s="51" t="s">
        <v>38</v>
      </c>
      <c r="N39" s="50">
        <v>456</v>
      </c>
      <c r="O39" s="33" t="s">
        <v>47</v>
      </c>
      <c r="Q39" s="6"/>
    </row>
    <row r="40" spans="1:17">
      <c r="A40" s="17"/>
      <c r="B40" s="65">
        <v>1</v>
      </c>
      <c r="C40" s="51" t="s">
        <v>39</v>
      </c>
      <c r="E40" s="36">
        <f t="shared" si="0"/>
        <v>295</v>
      </c>
      <c r="G40" s="36">
        <f t="shared" si="1"/>
        <v>447</v>
      </c>
      <c r="H40" s="48"/>
      <c r="I40" s="51" t="s">
        <v>39</v>
      </c>
      <c r="J40" s="49">
        <v>295</v>
      </c>
      <c r="K40" s="33"/>
      <c r="M40" s="51" t="s">
        <v>39</v>
      </c>
      <c r="N40" s="50">
        <v>447</v>
      </c>
      <c r="O40" s="33"/>
      <c r="Q40" s="6"/>
    </row>
    <row r="41" spans="1:17">
      <c r="A41" s="17"/>
      <c r="B41" s="83">
        <v>1</v>
      </c>
      <c r="C41" s="52" t="s">
        <v>40</v>
      </c>
      <c r="E41" s="36">
        <f t="shared" si="0"/>
        <v>85</v>
      </c>
      <c r="G41" s="36">
        <f t="shared" si="1"/>
        <v>90</v>
      </c>
      <c r="H41" s="48"/>
      <c r="I41" s="52" t="s">
        <v>40</v>
      </c>
      <c r="J41" s="49">
        <v>85</v>
      </c>
      <c r="K41" s="33"/>
      <c r="M41" s="52" t="s">
        <v>40</v>
      </c>
      <c r="N41" s="50">
        <v>90</v>
      </c>
      <c r="O41" s="33"/>
      <c r="Q41" s="6"/>
    </row>
    <row r="42" spans="1:17">
      <c r="A42" s="17"/>
      <c r="B42" s="65">
        <v>1</v>
      </c>
      <c r="C42" s="53" t="s">
        <v>11</v>
      </c>
      <c r="E42" s="36">
        <f t="shared" si="0"/>
        <v>590</v>
      </c>
      <c r="G42" s="36">
        <f t="shared" si="1"/>
        <v>357</v>
      </c>
      <c r="H42" s="48"/>
      <c r="I42" s="53" t="s">
        <v>11</v>
      </c>
      <c r="J42" s="49">
        <v>590</v>
      </c>
      <c r="K42" s="33" t="s">
        <v>90</v>
      </c>
      <c r="M42" s="53" t="s">
        <v>11</v>
      </c>
      <c r="N42" s="50">
        <v>357</v>
      </c>
      <c r="O42" s="33"/>
      <c r="Q42" s="6"/>
    </row>
    <row r="43" spans="1:17">
      <c r="A43" s="17"/>
      <c r="B43" s="65">
        <v>1</v>
      </c>
      <c r="C43" s="53" t="s">
        <v>83</v>
      </c>
      <c r="E43" s="36" t="str">
        <f t="shared" si="0"/>
        <v>SOA issued PO'S N/C</v>
      </c>
      <c r="G43" s="36" t="str">
        <f t="shared" si="1"/>
        <v>SOA issued PO'S N/C</v>
      </c>
      <c r="H43" s="48"/>
      <c r="I43" s="53" t="s">
        <v>12</v>
      </c>
      <c r="J43" s="49" t="s">
        <v>71</v>
      </c>
      <c r="K43" s="39" t="s">
        <v>72</v>
      </c>
      <c r="M43" s="53" t="s">
        <v>12</v>
      </c>
      <c r="N43" s="49" t="s">
        <v>71</v>
      </c>
      <c r="O43" s="39" t="s">
        <v>85</v>
      </c>
      <c r="Q43" s="6"/>
    </row>
    <row r="44" spans="1:17">
      <c r="A44" s="17"/>
      <c r="B44" s="65"/>
      <c r="C44" s="84" t="s">
        <v>73</v>
      </c>
      <c r="E44" s="29"/>
      <c r="G44" s="29"/>
      <c r="H44" s="48"/>
      <c r="I44" s="85"/>
      <c r="J44" s="86"/>
      <c r="K44" s="62"/>
      <c r="M44" s="85"/>
      <c r="N44" s="86"/>
      <c r="O44" s="62"/>
      <c r="Q44" s="6"/>
    </row>
    <row r="45" spans="1:17">
      <c r="A45" s="17"/>
      <c r="B45" s="65"/>
      <c r="C45" s="87"/>
      <c r="E45" s="29"/>
      <c r="G45" s="29"/>
      <c r="H45" s="48"/>
      <c r="I45" s="85"/>
      <c r="J45" s="86"/>
      <c r="K45" s="62"/>
      <c r="M45" s="85"/>
      <c r="N45" s="86"/>
      <c r="O45" s="62"/>
      <c r="Q45" s="6"/>
    </row>
    <row r="46" spans="1:17">
      <c r="A46" s="17"/>
      <c r="B46" s="65"/>
      <c r="C46" s="87"/>
      <c r="E46" s="29"/>
      <c r="G46" s="29"/>
      <c r="H46" s="48"/>
      <c r="I46" s="85"/>
      <c r="J46" s="86"/>
      <c r="K46" s="62"/>
      <c r="M46" s="85"/>
      <c r="N46" s="86"/>
      <c r="O46" s="62"/>
      <c r="Q46" s="6"/>
    </row>
    <row r="47" spans="1:17">
      <c r="A47" s="17"/>
      <c r="B47" s="65"/>
      <c r="C47" s="87"/>
      <c r="E47" s="29"/>
      <c r="G47" s="29"/>
      <c r="H47" s="48"/>
      <c r="I47" s="85"/>
      <c r="J47" s="86"/>
      <c r="K47" s="62"/>
      <c r="M47" s="85"/>
      <c r="N47" s="86"/>
      <c r="O47" s="62"/>
      <c r="Q47" s="6"/>
    </row>
    <row r="48" spans="1:17" ht="13.5" customHeight="1">
      <c r="B48" s="54"/>
      <c r="C48" s="63" t="s">
        <v>13</v>
      </c>
      <c r="F48" s="2"/>
      <c r="G48" s="45"/>
    </row>
    <row r="49" spans="3:8" ht="15" customHeight="1">
      <c r="C49" s="33" t="s">
        <v>14</v>
      </c>
      <c r="E49" s="55">
        <f>SUM(E23:E43)+E19</f>
        <v>43355</v>
      </c>
      <c r="F49" s="56"/>
      <c r="G49" s="57">
        <f>SUM(G23:G43)+G19</f>
        <v>44161</v>
      </c>
      <c r="H49" s="58"/>
    </row>
    <row r="50" spans="3:8" ht="12" customHeight="1">
      <c r="C50" s="59"/>
      <c r="D50" s="60"/>
      <c r="E50" s="61"/>
    </row>
    <row r="51" spans="3:8" hidden="1">
      <c r="E51" s="6" t="b">
        <f>OR(E49&gt;G49)</f>
        <v>0</v>
      </c>
      <c r="G51" s="6" t="b">
        <f>OR(G49&gt;E49)</f>
        <v>1</v>
      </c>
      <c r="H51" s="6"/>
    </row>
    <row r="52" spans="3:8">
      <c r="E52" s="33" t="str">
        <f>IF(E51=FALSE,"Purchase","Don’t Purchase")</f>
        <v>Purchase</v>
      </c>
      <c r="F52" s="7"/>
      <c r="G52" s="33" t="str">
        <f>IF(G51=FALSE,"Purchase","Don’t Purchase")</f>
        <v>Don’t Purchase</v>
      </c>
      <c r="H52" s="7"/>
    </row>
    <row r="56" spans="3:8" hidden="1"/>
  </sheetData>
  <sheetProtection selectLockedCells="1"/>
  <hyperlinks>
    <hyperlink ref="E14" r:id="rId1"/>
    <hyperlink ref="G14" r:id="rId2"/>
    <hyperlink ref="I17" r:id="rId3"/>
    <hyperlink ref="M17" r:id="rId4"/>
  </hyperlinks>
  <printOptions horizontalCentered="1" verticalCentered="1"/>
  <pageMargins left="0.25" right="0.25" top="0.5" bottom="0.5" header="0.5" footer="0.5"/>
  <pageSetup scale="80" orientation="landscape" r:id="rId5"/>
  <headerFooter>
    <oddHeader>&amp;R&amp;"Arial,Regular"
Use billing class 137 for 4X2
Use billing class 159 for 4X4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137C 1Ton</vt:lpstr>
      <vt:lpstr>'Class 137C 1Ton'!Print_Area</vt:lpstr>
    </vt:vector>
  </TitlesOfParts>
  <Company>Transportation &amp; Public Facilities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Futrel, Kristi L (DOT)</cp:lastModifiedBy>
  <cp:lastPrinted>2015-09-17T18:43:52Z</cp:lastPrinted>
  <dcterms:created xsi:type="dcterms:W3CDTF">2009-09-28T23:18:58Z</dcterms:created>
  <dcterms:modified xsi:type="dcterms:W3CDTF">2018-09-27T18:35:23Z</dcterms:modified>
</cp:coreProperties>
</file>