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PROCURE\Bid Archive\2200-2299\2200 Light Duty Contract\2021 Pending\"/>
    </mc:Choice>
  </mc:AlternateContent>
  <bookViews>
    <workbookView xWindow="0" yWindow="0" windowWidth="17730" windowHeight="8370"/>
  </bookViews>
  <sheets>
    <sheet name="Class 137C 1Ton" sheetId="1" r:id="rId1"/>
  </sheets>
  <definedNames>
    <definedName name="_xlnm.Print_Area" localSheetId="0">'Class 137C 1Ton'!$A$1:$H$50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22" i="1"/>
  <c r="G22" i="1"/>
  <c r="E23" i="1"/>
  <c r="G23" i="1"/>
  <c r="E24" i="1"/>
  <c r="G24" i="1"/>
  <c r="E25" i="1"/>
  <c r="G25" i="1"/>
  <c r="E26" i="1"/>
  <c r="G26" i="1"/>
  <c r="E27" i="1"/>
  <c r="G27" i="1"/>
  <c r="E28" i="1"/>
  <c r="G28" i="1"/>
  <c r="E29" i="1"/>
  <c r="G29" i="1"/>
  <c r="E30" i="1"/>
  <c r="G30" i="1"/>
  <c r="E31" i="1"/>
  <c r="G31" i="1"/>
  <c r="E32" i="1"/>
  <c r="G32" i="1"/>
  <c r="E33" i="1"/>
  <c r="G33" i="1"/>
  <c r="E34" i="1"/>
  <c r="G34" i="1"/>
  <c r="E35" i="1"/>
  <c r="G35" i="1"/>
  <c r="E36" i="1"/>
  <c r="G36" i="1"/>
  <c r="E37" i="1"/>
  <c r="G37" i="1"/>
  <c r="E38" i="1"/>
  <c r="G38" i="1"/>
  <c r="E39" i="1"/>
  <c r="G39" i="1"/>
  <c r="E40" i="1"/>
  <c r="G40" i="1"/>
  <c r="E41" i="1"/>
  <c r="G41" i="1"/>
  <c r="E42" i="1"/>
  <c r="G42" i="1"/>
  <c r="E43" i="1"/>
  <c r="G43" i="1"/>
  <c r="G44" i="1"/>
  <c r="G46" i="1" l="1"/>
  <c r="E46" i="1"/>
  <c r="E48" i="1" l="1"/>
  <c r="E49" i="1" s="1"/>
  <c r="G48" i="1"/>
  <c r="G49" i="1" s="1"/>
</calcChain>
</file>

<file path=xl/sharedStrings.xml><?xml version="1.0" encoding="utf-8"?>
<sst xmlns="http://schemas.openxmlformats.org/spreadsheetml/2006/main" count="160" uniqueCount="93">
  <si>
    <t>0=no</t>
  </si>
  <si>
    <t>1=yes</t>
  </si>
  <si>
    <t>Shipping to Juneau</t>
  </si>
  <si>
    <r>
      <t xml:space="preserve">Shipping to Juneau </t>
    </r>
    <r>
      <rPr>
        <sz val="9"/>
        <color indexed="10"/>
        <rFont val="Arial"/>
        <family val="2"/>
      </rPr>
      <t>(See Dealer Note for Non State of Alaska Purchases)</t>
    </r>
  </si>
  <si>
    <t>Shipping to Fairbanks</t>
  </si>
  <si>
    <t>Higher fee if &gt;7' height</t>
  </si>
  <si>
    <t>Anti-Freeze-Long Life Coolant to a minimum -50 degree protection</t>
  </si>
  <si>
    <t>OEM Trailer Hitch Package</t>
  </si>
  <si>
    <t>OEM Auto Start</t>
  </si>
  <si>
    <t>Requires Keyless Entry</t>
  </si>
  <si>
    <r>
      <t xml:space="preserve">OEM or Dealer Installed Auto Start </t>
    </r>
    <r>
      <rPr>
        <sz val="9"/>
        <color rgb="FFFF0000"/>
        <rFont val="Arial"/>
        <family val="2"/>
      </rPr>
      <t>(See Dealer Notes)</t>
    </r>
  </si>
  <si>
    <t>OEM Stereo with CD and Hands Free Communication System</t>
  </si>
  <si>
    <t xml:space="preserve">OEM Stereo with CD and Hands Free Communication System </t>
  </si>
  <si>
    <t>Inside Trim Door Panels</t>
  </si>
  <si>
    <t>Included in Standard</t>
  </si>
  <si>
    <t>STD</t>
  </si>
  <si>
    <t>Side Sliding Door with Glass</t>
  </si>
  <si>
    <t xml:space="preserve">Side Sliding Door with Glass </t>
  </si>
  <si>
    <t>Glass in Side Cargo Doors</t>
  </si>
  <si>
    <t>N/A with Vinyl Floor Covering</t>
  </si>
  <si>
    <t>N/A</t>
  </si>
  <si>
    <t>Rear Auxiliary Heater</t>
  </si>
  <si>
    <r>
      <t xml:space="preserve">Rear Auxiliary Heater </t>
    </r>
    <r>
      <rPr>
        <sz val="9"/>
        <color rgb="FFFF0000"/>
        <rFont val="Arial"/>
        <family val="2"/>
      </rPr>
      <t>(See Dealer Notes)</t>
    </r>
  </si>
  <si>
    <t>Not Available</t>
  </si>
  <si>
    <t>Heavy Duty Battery</t>
  </si>
  <si>
    <t>Keyless Remote Entry w/ 2 Fobs</t>
  </si>
  <si>
    <t>Power Windows/Power Door Locks</t>
  </si>
  <si>
    <t>Cruise Control/Tilt Wheel</t>
  </si>
  <si>
    <t>Power Mirrors (left and right outside)</t>
  </si>
  <si>
    <t>Requires front AC</t>
  </si>
  <si>
    <r>
      <t>Power Mirrors (left and right outside)</t>
    </r>
    <r>
      <rPr>
        <sz val="9"/>
        <color rgb="FFFF0000"/>
        <rFont val="Arial"/>
        <family val="2"/>
      </rPr>
      <t xml:space="preserve"> (See Dealer Notes)</t>
    </r>
  </si>
  <si>
    <t>Front Air Conditioning</t>
  </si>
  <si>
    <t xml:space="preserve">Front Air Conditioning </t>
  </si>
  <si>
    <t>Full Length Vinyl/Rubber Floor Covering</t>
  </si>
  <si>
    <t>Front Seats Cloth Upholstery</t>
  </si>
  <si>
    <t>AWD Model W2Y</t>
  </si>
  <si>
    <t>4x4 Conversion</t>
  </si>
  <si>
    <t>4x4 Conversion With V-8 Engine</t>
  </si>
  <si>
    <t>2.8 Liter Duramax Turbo Diesel Engine</t>
  </si>
  <si>
    <t>Comments/Notes</t>
  </si>
  <si>
    <t>6.0 Liter Gas Engine Minimum</t>
  </si>
  <si>
    <t>6.0 V-8</t>
  </si>
  <si>
    <t>Additional Cost</t>
  </si>
  <si>
    <t>AVAILABLE OPTIONS</t>
  </si>
  <si>
    <t>AVAILABLE OPTIONS (SEE DEALER NOTES AS INDICATED)</t>
  </si>
  <si>
    <t>Ford</t>
  </si>
  <si>
    <t>Chevrolet</t>
  </si>
  <si>
    <t>*4x4 conversion requires an additional 60-90 days for delivery</t>
  </si>
  <si>
    <t>UNIT COST</t>
  </si>
  <si>
    <t>Engine: 4.3 Liter V-6</t>
  </si>
  <si>
    <t>Engine: 4.3 V-6</t>
  </si>
  <si>
    <t>raymarcum@kendallauto.com</t>
  </si>
  <si>
    <t>danielb@aksales.com</t>
  </si>
  <si>
    <t>Model: W1Y</t>
  </si>
  <si>
    <t>Model: CG33705</t>
  </si>
  <si>
    <t>OEM Spare Wheel, Tire and Jack</t>
  </si>
  <si>
    <t>Fax: 793-8255</t>
  </si>
  <si>
    <t>Fax: 265-7507</t>
  </si>
  <si>
    <t>Model: Transit Cargo</t>
  </si>
  <si>
    <t xml:space="preserve">Model: Express </t>
  </si>
  <si>
    <t>Daytime Running Lights</t>
  </si>
  <si>
    <t>Phone: 793-8213</t>
  </si>
  <si>
    <t>Phone: 265-7535</t>
  </si>
  <si>
    <t>OEM Backup Camera System</t>
  </si>
  <si>
    <t>Anchorage, Alaska 99501</t>
  </si>
  <si>
    <t>Hinged Panel Type Rear Cargo Doors with Windows</t>
  </si>
  <si>
    <t>Address: 431 Unga Street</t>
  </si>
  <si>
    <t>Address: 1300 East 5th Avenue</t>
  </si>
  <si>
    <t>Hinged Panel Type Side Cargo Doors (no windows)</t>
  </si>
  <si>
    <t>Contact: Ray Marcum</t>
  </si>
  <si>
    <t>Contact: Daniel Bacon</t>
  </si>
  <si>
    <t>Cab Area Headliner</t>
  </si>
  <si>
    <t>Vendor: Kendall Ford</t>
  </si>
  <si>
    <t>Vendor: Alaska Sales &amp; Service</t>
  </si>
  <si>
    <t>Cab Area Vinyl/Rubber Floor Covering</t>
  </si>
  <si>
    <t>431 Unga Street</t>
  </si>
  <si>
    <t>1300 East 5th Avenue</t>
  </si>
  <si>
    <t>Automatic Transmission</t>
  </si>
  <si>
    <t>Engine Block Heater</t>
  </si>
  <si>
    <t>Kendall Ford</t>
  </si>
  <si>
    <t>Alaska Sales &amp; Service</t>
  </si>
  <si>
    <t>Engine:  Gas V8 4.3 liter minimum</t>
  </si>
  <si>
    <t>GVWR: Minimum 9,400 w/ Payload GT 3,600 lbs.</t>
  </si>
  <si>
    <t>Overall Length:  236 Inches Minimum</t>
  </si>
  <si>
    <t>Wheel base:  138 Inches Minimum</t>
  </si>
  <si>
    <t>2-passenger seating (including driver)</t>
  </si>
  <si>
    <t xml:space="preserve">Darkest of OEM manufacturers Standard Vinyl Upholstery </t>
  </si>
  <si>
    <t>Color: OEM White (Any other color requires prior authorization)</t>
  </si>
  <si>
    <t>Replacing Vehicle:</t>
  </si>
  <si>
    <t>Standard Equipment: 137C 1 Ton Cargo Van</t>
  </si>
  <si>
    <t>SOA No Charge; $300 Other Government</t>
  </si>
  <si>
    <r>
      <t xml:space="preserve">4x4 Conversion Chevrolet / Ford is OEM </t>
    </r>
    <r>
      <rPr>
        <sz val="9"/>
        <color rgb="FFFF0000"/>
        <rFont val="Arial"/>
        <family val="2"/>
      </rPr>
      <t>(See Dealer Notes)</t>
    </r>
  </si>
  <si>
    <t>QUOTE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</si>
</sst>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4">
    <font>
      <sz val="10"/>
      <name val="Palatino"/>
    </font>
    <font>
      <sz val="10"/>
      <name val="Palatino"/>
    </font>
    <font>
      <sz val="9"/>
      <name val="Arial"/>
      <family val="2"/>
    </font>
    <font>
      <sz val="9"/>
      <color rgb="FFFF0000"/>
      <name val="Arial"/>
      <family val="2"/>
    </font>
    <font>
      <sz val="9"/>
      <color indexed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u/>
      <sz val="9"/>
      <name val="Arial"/>
      <family val="2"/>
    </font>
    <font>
      <i/>
      <sz val="9"/>
      <name val="Arial"/>
      <family val="2"/>
    </font>
    <font>
      <u/>
      <sz val="10"/>
      <color theme="10"/>
      <name val="Palatino"/>
    </font>
    <font>
      <u/>
      <sz val="10"/>
      <color theme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0" fontId="11" fillId="0" borderId="0" applyNumberFormat="0" applyFill="0" applyBorder="0" applyAlignment="0" applyProtection="0"/>
  </cellStyleXfs>
  <cellXfs count="98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Fill="1" applyBorder="1" applyProtection="1"/>
    <xf numFmtId="39" fontId="2" fillId="0" borderId="2" xfId="0" applyNumberFormat="1" applyFont="1" applyFill="1" applyBorder="1" applyProtection="1"/>
    <xf numFmtId="164" fontId="2" fillId="0" borderId="0" xfId="2" applyNumberFormat="1" applyFont="1" applyFill="1" applyBorder="1" applyProtection="1"/>
    <xf numFmtId="0" fontId="2" fillId="0" borderId="2" xfId="0" applyFont="1" applyFill="1" applyBorder="1" applyProtection="1"/>
    <xf numFmtId="44" fontId="2" fillId="0" borderId="0" xfId="2" applyFont="1" applyFill="1" applyBorder="1" applyAlignment="1" applyProtection="1">
      <alignment horizontal="center"/>
    </xf>
    <xf numFmtId="7" fontId="2" fillId="0" borderId="1" xfId="2" applyNumberFormat="1" applyFont="1" applyFill="1" applyBorder="1" applyAlignment="1" applyProtection="1">
      <alignment horizontal="right"/>
    </xf>
    <xf numFmtId="44" fontId="2" fillId="0" borderId="0" xfId="2" applyFont="1" applyFill="1" applyProtection="1"/>
    <xf numFmtId="7" fontId="2" fillId="0" borderId="1" xfId="2" applyNumberFormat="1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7" fontId="2" fillId="0" borderId="0" xfId="0" applyNumberFormat="1" applyFont="1" applyFill="1" applyProtection="1"/>
    <xf numFmtId="0" fontId="2" fillId="0" borderId="3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44" fontId="2" fillId="0" borderId="0" xfId="0" applyNumberFormat="1" applyFont="1" applyBorder="1" applyAlignment="1" applyProtection="1">
      <alignment horizontal="right" vertical="top"/>
    </xf>
    <xf numFmtId="0" fontId="2" fillId="0" borderId="0" xfId="3" applyFont="1" applyBorder="1" applyAlignment="1" applyProtection="1">
      <alignment horizontal="left"/>
    </xf>
    <xf numFmtId="39" fontId="2" fillId="0" borderId="0" xfId="0" applyNumberFormat="1" applyFont="1" applyFill="1" applyBorder="1" applyProtection="1"/>
    <xf numFmtId="7" fontId="2" fillId="0" borderId="1" xfId="1" applyNumberFormat="1" applyFont="1" applyFill="1" applyBorder="1" applyAlignment="1" applyProtection="1">
      <alignment horizontal="right"/>
    </xf>
    <xf numFmtId="7" fontId="2" fillId="0" borderId="0" xfId="1" applyNumberFormat="1" applyFont="1" applyFill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</xf>
    <xf numFmtId="44" fontId="2" fillId="0" borderId="1" xfId="0" applyNumberFormat="1" applyFont="1" applyBorder="1" applyAlignment="1" applyProtection="1">
      <alignment horizontal="right" vertical="top"/>
    </xf>
    <xf numFmtId="0" fontId="2" fillId="0" borderId="1" xfId="3" applyFont="1" applyBorder="1" applyAlignment="1" applyProtection="1">
      <alignment horizontal="left"/>
    </xf>
    <xf numFmtId="44" fontId="2" fillId="0" borderId="1" xfId="0" applyNumberFormat="1" applyFont="1" applyFill="1" applyBorder="1" applyAlignment="1" applyProtection="1">
      <alignment horizontal="right"/>
    </xf>
    <xf numFmtId="0" fontId="2" fillId="0" borderId="1" xfId="3" applyFont="1" applyFill="1" applyBorder="1" applyAlignment="1" applyProtection="1">
      <alignment horizontal="left"/>
    </xf>
    <xf numFmtId="44" fontId="2" fillId="0" borderId="1" xfId="0" applyNumberFormat="1" applyFont="1" applyFill="1" applyBorder="1" applyAlignment="1" applyProtection="1">
      <alignment horizontal="right" vertical="top"/>
    </xf>
    <xf numFmtId="0" fontId="2" fillId="0" borderId="1" xfId="4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4" applyFont="1" applyFill="1" applyBorder="1" applyAlignment="1" applyProtection="1">
      <alignment horizontal="left"/>
    </xf>
    <xf numFmtId="0" fontId="2" fillId="0" borderId="1" xfId="0" applyFont="1" applyFill="1" applyBorder="1" applyProtection="1"/>
    <xf numFmtId="0" fontId="2" fillId="0" borderId="1" xfId="3" applyFont="1" applyFill="1" applyBorder="1" applyProtection="1"/>
    <xf numFmtId="44" fontId="2" fillId="0" borderId="1" xfId="2" applyNumberFormat="1" applyFont="1" applyFill="1" applyBorder="1" applyAlignment="1" applyProtection="1">
      <alignment horizontal="right"/>
    </xf>
    <xf numFmtId="44" fontId="2" fillId="0" borderId="1" xfId="2" applyNumberFormat="1" applyFont="1" applyFill="1" applyBorder="1" applyAlignment="1" applyProtection="1">
      <alignment horizontal="right" vertical="top"/>
    </xf>
    <xf numFmtId="7" fontId="2" fillId="0" borderId="0" xfId="2" applyNumberFormat="1" applyFont="1" applyFill="1" applyBorder="1" applyProtection="1"/>
    <xf numFmtId="0" fontId="6" fillId="0" borderId="1" xfId="3" applyFont="1" applyFill="1" applyBorder="1" applyProtection="1"/>
    <xf numFmtId="7" fontId="2" fillId="0" borderId="0" xfId="1" applyNumberFormat="1" applyFont="1" applyFill="1" applyProtection="1"/>
    <xf numFmtId="7" fontId="2" fillId="0" borderId="0" xfId="0" applyNumberFormat="1" applyFont="1" applyFill="1" applyAlignment="1" applyProtection="1">
      <alignment horizontal="right"/>
    </xf>
    <xf numFmtId="0" fontId="2" fillId="0" borderId="0" xfId="0" applyFont="1" applyAlignment="1" applyProtection="1"/>
    <xf numFmtId="44" fontId="2" fillId="0" borderId="1" xfId="0" applyNumberFormat="1" applyFont="1" applyFill="1" applyBorder="1" applyAlignment="1" applyProtection="1">
      <alignment horizontal="right" wrapText="1"/>
    </xf>
    <xf numFmtId="44" fontId="2" fillId="0" borderId="1" xfId="2" applyNumberFormat="1" applyFont="1" applyFill="1" applyBorder="1" applyAlignment="1" applyProtection="1">
      <alignment horizontal="right" vertical="top" wrapText="1"/>
    </xf>
    <xf numFmtId="7" fontId="2" fillId="0" borderId="0" xfId="0" applyNumberFormat="1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right" wrapText="1"/>
    </xf>
    <xf numFmtId="0" fontId="2" fillId="0" borderId="5" xfId="0" applyFont="1" applyFill="1" applyBorder="1" applyProtection="1"/>
    <xf numFmtId="7" fontId="2" fillId="0" borderId="0" xfId="0" applyNumberFormat="1" applyFont="1" applyFill="1" applyBorder="1" applyAlignment="1" applyProtection="1">
      <alignment horizontal="center"/>
    </xf>
    <xf numFmtId="7" fontId="2" fillId="0" borderId="0" xfId="0" applyNumberFormat="1" applyFont="1" applyFill="1" applyBorder="1" applyProtection="1"/>
    <xf numFmtId="44" fontId="7" fillId="0" borderId="3" xfId="2" applyFont="1" applyFill="1" applyBorder="1" applyProtection="1"/>
    <xf numFmtId="44" fontId="7" fillId="0" borderId="3" xfId="0" applyNumberFormat="1" applyFont="1" applyBorder="1" applyAlignment="1" applyProtection="1">
      <alignment horizontal="right"/>
    </xf>
    <xf numFmtId="7" fontId="2" fillId="0" borderId="3" xfId="0" applyNumberFormat="1" applyFont="1" applyFill="1" applyBorder="1" applyAlignment="1" applyProtection="1">
      <alignment horizontal="center"/>
    </xf>
    <xf numFmtId="7" fontId="2" fillId="0" borderId="0" xfId="0" applyNumberFormat="1" applyFont="1" applyFill="1" applyAlignment="1" applyProtection="1">
      <alignment horizontal="center"/>
    </xf>
    <xf numFmtId="7" fontId="2" fillId="0" borderId="3" xfId="1" applyNumberFormat="1" applyFont="1" applyFill="1" applyBorder="1" applyAlignment="1" applyProtection="1">
      <alignment horizontal="center"/>
    </xf>
    <xf numFmtId="0" fontId="8" fillId="0" borderId="0" xfId="0" applyFont="1" applyProtection="1"/>
    <xf numFmtId="0" fontId="9" fillId="0" borderId="6" xfId="0" applyFont="1" applyFill="1" applyBorder="1" applyAlignment="1" applyProtection="1">
      <alignment horizontal="center"/>
    </xf>
    <xf numFmtId="44" fontId="2" fillId="0" borderId="0" xfId="2" applyFont="1" applyFill="1" applyBorder="1" applyAlignment="1" applyProtection="1">
      <alignment horizontal="right"/>
    </xf>
    <xf numFmtId="44" fontId="7" fillId="0" borderId="6" xfId="2" applyFont="1" applyFill="1" applyBorder="1" applyAlignment="1" applyProtection="1">
      <alignment horizontal="right"/>
    </xf>
    <xf numFmtId="44" fontId="2" fillId="0" borderId="0" xfId="2" applyFont="1" applyFill="1" applyAlignment="1" applyProtection="1">
      <alignment horizontal="right"/>
    </xf>
    <xf numFmtId="0" fontId="9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 wrapText="1"/>
    </xf>
    <xf numFmtId="44" fontId="2" fillId="0" borderId="1" xfId="2" applyFont="1" applyFill="1" applyBorder="1" applyAlignment="1" applyProtection="1">
      <alignment horizontal="left"/>
    </xf>
    <xf numFmtId="44" fontId="10" fillId="0" borderId="0" xfId="2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 vertical="top" wrapText="1"/>
    </xf>
    <xf numFmtId="0" fontId="12" fillId="0" borderId="3" xfId="5" applyFont="1" applyBorder="1" applyProtection="1"/>
    <xf numFmtId="0" fontId="5" fillId="0" borderId="0" xfId="0" applyFont="1" applyFill="1" applyProtection="1"/>
    <xf numFmtId="0" fontId="12" fillId="0" borderId="3" xfId="5" applyFont="1" applyBorder="1" applyAlignment="1" applyProtection="1"/>
    <xf numFmtId="0" fontId="2" fillId="0" borderId="1" xfId="0" applyFont="1" applyFill="1" applyBorder="1" applyAlignment="1" applyProtection="1">
      <alignment horizontal="left"/>
    </xf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9" xfId="0" applyFont="1" applyFill="1" applyBorder="1" applyAlignment="1" applyProtection="1">
      <alignment horizontal="left" wrapText="1"/>
    </xf>
    <xf numFmtId="0" fontId="2" fillId="0" borderId="0" xfId="0" applyNumberFormat="1" applyFont="1" applyAlignment="1" applyProtection="1">
      <alignment horizontal="center"/>
    </xf>
    <xf numFmtId="0" fontId="2" fillId="0" borderId="10" xfId="0" applyFont="1" applyBorder="1" applyAlignment="1" applyProtection="1"/>
    <xf numFmtId="0" fontId="2" fillId="0" borderId="4" xfId="0" applyFont="1" applyBorder="1" applyProtection="1"/>
    <xf numFmtId="0" fontId="2" fillId="0" borderId="11" xfId="0" applyFont="1" applyBorder="1" applyProtection="1"/>
    <xf numFmtId="0" fontId="13" fillId="0" borderId="11" xfId="0" applyFont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wrapText="1"/>
    </xf>
    <xf numFmtId="0" fontId="2" fillId="0" borderId="10" xfId="0" applyFont="1" applyBorder="1" applyProtection="1"/>
    <xf numFmtId="0" fontId="2" fillId="0" borderId="12" xfId="0" applyFont="1" applyFill="1" applyBorder="1" applyAlignment="1" applyProtection="1">
      <alignment horizontal="left" wrapText="1"/>
    </xf>
    <xf numFmtId="0" fontId="2" fillId="0" borderId="6" xfId="0" applyFont="1" applyFill="1" applyBorder="1" applyAlignment="1" applyProtection="1">
      <alignment wrapText="1"/>
    </xf>
    <xf numFmtId="0" fontId="2" fillId="0" borderId="6" xfId="0" applyFont="1" applyBorder="1" applyProtection="1"/>
    <xf numFmtId="0" fontId="2" fillId="0" borderId="0" xfId="0" applyFont="1" applyFill="1" applyBorder="1" applyAlignment="1" applyProtection="1">
      <alignment horizontal="center" wrapText="1"/>
    </xf>
    <xf numFmtId="0" fontId="2" fillId="0" borderId="13" xfId="0" applyFont="1" applyBorder="1" applyProtection="1"/>
    <xf numFmtId="0" fontId="2" fillId="0" borderId="14" xfId="0" applyFont="1" applyBorder="1" applyProtection="1"/>
    <xf numFmtId="0" fontId="2" fillId="3" borderId="1" xfId="0" applyFont="1" applyFill="1" applyBorder="1" applyProtection="1">
      <protection locked="0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Fill="1" applyBorder="1" applyAlignment="1" applyProtection="1"/>
    <xf numFmtId="0" fontId="3" fillId="0" borderId="1" xfId="0" applyFont="1" applyFill="1" applyBorder="1"/>
    <xf numFmtId="7" fontId="2" fillId="0" borderId="2" xfId="1" applyNumberFormat="1" applyFont="1" applyFill="1" applyBorder="1" applyAlignment="1" applyProtection="1">
      <alignment horizontal="right"/>
    </xf>
  </cellXfs>
  <cellStyles count="6">
    <cellStyle name="Comma" xfId="1" builtinId="3"/>
    <cellStyle name="Currency" xfId="2" builtinId="4"/>
    <cellStyle name="Hyperlink" xfId="5" builtinId="8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nielb@aksales.com" TargetMode="External"/><Relationship Id="rId2" Type="http://schemas.openxmlformats.org/officeDocument/2006/relationships/hyperlink" Target="mailto:raymarcum@kendallauto.com" TargetMode="External"/><Relationship Id="rId1" Type="http://schemas.openxmlformats.org/officeDocument/2006/relationships/hyperlink" Target="mailto:danielb@aksales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raymarcum@kendallaut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53"/>
  <sheetViews>
    <sheetView tabSelected="1" topLeftCell="A10" zoomScaleNormal="100" workbookViewId="0">
      <selection activeCell="B29" sqref="B29"/>
    </sheetView>
  </sheetViews>
  <sheetFormatPr defaultColWidth="9.33203125" defaultRowHeight="12"/>
  <cols>
    <col min="1" max="1" width="3.1640625" style="1" bestFit="1" customWidth="1"/>
    <col min="2" max="2" width="3.33203125" style="1" customWidth="1"/>
    <col min="3" max="3" width="79" style="1" customWidth="1"/>
    <col min="4" max="4" width="2.83203125" style="1" customWidth="1"/>
    <col min="5" max="5" width="28.5" style="4" customWidth="1"/>
    <col min="6" max="6" width="1.33203125" style="4" customWidth="1"/>
    <col min="7" max="7" width="26.83203125" style="4" customWidth="1"/>
    <col min="8" max="8" width="2" style="1" customWidth="1"/>
    <col min="9" max="9" width="49.33203125" style="1" bestFit="1" customWidth="1"/>
    <col min="10" max="10" width="12.5" style="3" bestFit="1" customWidth="1"/>
    <col min="11" max="11" width="37.83203125" style="2" customWidth="1"/>
    <col min="12" max="12" width="3.5" style="1" customWidth="1"/>
    <col min="13" max="13" width="52.83203125" style="1" bestFit="1" customWidth="1"/>
    <col min="14" max="14" width="20.33203125" style="1" customWidth="1"/>
    <col min="15" max="15" width="29.33203125" style="2" bestFit="1" customWidth="1"/>
    <col min="16" max="16" width="9.33203125" style="1"/>
    <col min="17" max="17" width="15.5" style="1" customWidth="1"/>
    <col min="18" max="18" width="13.1640625" style="1" customWidth="1"/>
    <col min="19" max="16384" width="9.33203125" style="1"/>
  </cols>
  <sheetData>
    <row r="1" spans="2:16">
      <c r="B1" s="95" t="s">
        <v>89</v>
      </c>
      <c r="E1" s="94" t="s">
        <v>88</v>
      </c>
      <c r="G1" s="93"/>
      <c r="H1" s="5"/>
    </row>
    <row r="2" spans="2:16">
      <c r="B2" s="92" t="s">
        <v>87</v>
      </c>
      <c r="C2" s="91"/>
      <c r="D2" s="5"/>
      <c r="H2" s="5"/>
      <c r="I2" s="68"/>
      <c r="J2" s="7"/>
      <c r="K2" s="6"/>
      <c r="L2" s="5"/>
      <c r="M2" s="5"/>
      <c r="N2" s="5"/>
      <c r="O2" s="6"/>
    </row>
    <row r="3" spans="2:16">
      <c r="B3" s="82" t="s">
        <v>86</v>
      </c>
      <c r="C3" s="81"/>
      <c r="D3" s="5"/>
      <c r="H3" s="5"/>
      <c r="I3" s="68"/>
      <c r="J3" s="7"/>
      <c r="K3" s="6"/>
      <c r="L3" s="5"/>
      <c r="M3" s="5"/>
      <c r="N3" s="5"/>
      <c r="O3" s="6"/>
    </row>
    <row r="4" spans="2:16">
      <c r="B4" s="82" t="s">
        <v>85</v>
      </c>
      <c r="C4" s="81"/>
      <c r="D4" s="5"/>
      <c r="H4" s="5"/>
      <c r="I4" s="90"/>
      <c r="J4" s="7"/>
      <c r="K4" s="6"/>
      <c r="L4" s="5"/>
      <c r="M4" s="90"/>
      <c r="N4" s="10"/>
      <c r="O4" s="67"/>
    </row>
    <row r="5" spans="2:16">
      <c r="B5" s="82" t="s">
        <v>84</v>
      </c>
      <c r="C5" s="81"/>
      <c r="D5" s="5"/>
      <c r="H5" s="5"/>
      <c r="J5" s="7"/>
      <c r="K5" s="67"/>
      <c r="L5" s="5"/>
      <c r="M5" s="4"/>
      <c r="N5" s="10"/>
      <c r="O5" s="67"/>
      <c r="P5" s="4"/>
    </row>
    <row r="6" spans="2:16">
      <c r="B6" s="82" t="s">
        <v>83</v>
      </c>
      <c r="C6" s="81"/>
      <c r="D6" s="5"/>
      <c r="H6" s="5"/>
      <c r="J6" s="7"/>
      <c r="K6" s="67"/>
      <c r="L6" s="5"/>
      <c r="M6" s="4"/>
      <c r="N6" s="10"/>
      <c r="O6" s="67"/>
      <c r="P6" s="4"/>
    </row>
    <row r="7" spans="2:16">
      <c r="B7" s="82" t="s">
        <v>82</v>
      </c>
      <c r="C7" s="81"/>
      <c r="D7" s="5"/>
      <c r="H7" s="5"/>
      <c r="J7" s="7"/>
      <c r="K7" s="67"/>
      <c r="L7" s="5"/>
      <c r="N7" s="10"/>
      <c r="O7" s="67"/>
    </row>
    <row r="8" spans="2:16">
      <c r="B8" s="82" t="s">
        <v>81</v>
      </c>
      <c r="C8" s="81"/>
      <c r="D8" s="5"/>
      <c r="E8" s="89" t="s">
        <v>80</v>
      </c>
      <c r="G8" s="89" t="s">
        <v>79</v>
      </c>
      <c r="H8" s="5"/>
      <c r="I8" s="68"/>
      <c r="J8" s="7"/>
      <c r="K8" s="67"/>
      <c r="L8" s="5"/>
      <c r="M8" s="68"/>
      <c r="N8" s="10"/>
      <c r="O8" s="67"/>
    </row>
    <row r="9" spans="2:16">
      <c r="B9" s="82" t="s">
        <v>78</v>
      </c>
      <c r="C9" s="81"/>
      <c r="D9" s="5"/>
      <c r="E9" s="86" t="s">
        <v>70</v>
      </c>
      <c r="G9" s="86" t="s">
        <v>69</v>
      </c>
      <c r="H9" s="5"/>
      <c r="I9" s="68"/>
      <c r="J9" s="7"/>
      <c r="K9" s="67"/>
      <c r="L9" s="5"/>
      <c r="M9" s="68"/>
      <c r="N9" s="10"/>
      <c r="O9" s="67"/>
    </row>
    <row r="10" spans="2:16" ht="12" customHeight="1" thickBot="1">
      <c r="B10" s="82" t="s">
        <v>77</v>
      </c>
      <c r="C10" s="81"/>
      <c r="D10" s="5"/>
      <c r="E10" s="86" t="s">
        <v>76</v>
      </c>
      <c r="G10" s="86" t="s">
        <v>75</v>
      </c>
      <c r="H10" s="5"/>
      <c r="I10" s="68"/>
      <c r="J10" s="7"/>
      <c r="K10" s="84"/>
      <c r="L10" s="5"/>
      <c r="M10" s="68"/>
      <c r="N10" s="10"/>
      <c r="O10" s="67"/>
    </row>
    <row r="11" spans="2:16" ht="12" customHeight="1">
      <c r="B11" s="82" t="s">
        <v>74</v>
      </c>
      <c r="C11" s="81"/>
      <c r="D11" s="5"/>
      <c r="E11" s="86" t="s">
        <v>64</v>
      </c>
      <c r="G11" s="86" t="s">
        <v>64</v>
      </c>
      <c r="H11" s="5"/>
      <c r="I11" s="88" t="s">
        <v>73</v>
      </c>
      <c r="J11" s="7"/>
      <c r="K11" s="84"/>
      <c r="L11" s="5"/>
      <c r="M11" s="87" t="s">
        <v>72</v>
      </c>
      <c r="N11" s="10"/>
      <c r="O11" s="67"/>
    </row>
    <row r="12" spans="2:16" ht="13.15" customHeight="1">
      <c r="B12" s="82" t="s">
        <v>71</v>
      </c>
      <c r="C12" s="81"/>
      <c r="D12" s="5"/>
      <c r="E12" s="86" t="s">
        <v>62</v>
      </c>
      <c r="G12" s="86" t="s">
        <v>61</v>
      </c>
      <c r="H12" s="5"/>
      <c r="I12" s="85" t="s">
        <v>70</v>
      </c>
      <c r="J12" s="7"/>
      <c r="K12" s="84"/>
      <c r="L12" s="5"/>
      <c r="M12" s="78" t="s">
        <v>69</v>
      </c>
      <c r="N12" s="10"/>
      <c r="O12" s="67"/>
    </row>
    <row r="13" spans="2:16" ht="11.45" customHeight="1">
      <c r="B13" s="82" t="s">
        <v>68</v>
      </c>
      <c r="C13" s="81"/>
      <c r="D13" s="5"/>
      <c r="E13" s="86" t="s">
        <v>57</v>
      </c>
      <c r="G13" s="86" t="s">
        <v>56</v>
      </c>
      <c r="H13" s="5"/>
      <c r="I13" s="85" t="s">
        <v>67</v>
      </c>
      <c r="J13" s="7"/>
      <c r="K13" s="84"/>
      <c r="L13" s="5"/>
      <c r="M13" s="78" t="s">
        <v>66</v>
      </c>
      <c r="N13" s="10"/>
      <c r="O13" s="67"/>
    </row>
    <row r="14" spans="2:16" ht="13.15" customHeight="1">
      <c r="B14" s="82" t="s">
        <v>65</v>
      </c>
      <c r="C14" s="81"/>
      <c r="D14" s="5"/>
      <c r="E14" s="72" t="s">
        <v>52</v>
      </c>
      <c r="G14" s="72" t="s">
        <v>51</v>
      </c>
      <c r="H14" s="5"/>
      <c r="I14" s="80" t="s">
        <v>64</v>
      </c>
      <c r="J14" s="7"/>
      <c r="K14" s="84"/>
      <c r="L14" s="5"/>
      <c r="M14" s="78" t="s">
        <v>64</v>
      </c>
      <c r="N14" s="10"/>
      <c r="O14" s="67"/>
    </row>
    <row r="15" spans="2:16" ht="13.15" customHeight="1">
      <c r="B15" s="83" t="s">
        <v>63</v>
      </c>
      <c r="C15" s="81"/>
      <c r="D15" s="5"/>
      <c r="H15" s="5"/>
      <c r="I15" s="80" t="s">
        <v>62</v>
      </c>
      <c r="J15" s="7"/>
      <c r="K15" s="79"/>
      <c r="L15" s="5"/>
      <c r="M15" s="78" t="s">
        <v>61</v>
      </c>
      <c r="N15" s="10"/>
      <c r="O15" s="67"/>
    </row>
    <row r="16" spans="2:16" ht="13.5" customHeight="1">
      <c r="B16" s="82" t="s">
        <v>60</v>
      </c>
      <c r="C16" s="81"/>
      <c r="D16" s="5"/>
      <c r="E16" s="75" t="s">
        <v>59</v>
      </c>
      <c r="F16" s="66"/>
      <c r="G16" s="75" t="s">
        <v>58</v>
      </c>
      <c r="H16" s="5"/>
      <c r="I16" s="80" t="s">
        <v>57</v>
      </c>
      <c r="J16" s="7"/>
      <c r="K16" s="79"/>
      <c r="L16" s="5"/>
      <c r="M16" s="78" t="s">
        <v>56</v>
      </c>
      <c r="N16" s="10"/>
      <c r="O16" s="67"/>
    </row>
    <row r="17" spans="1:16" ht="12.75" customHeight="1">
      <c r="B17" s="77" t="s">
        <v>55</v>
      </c>
      <c r="C17" s="76"/>
      <c r="D17" s="5"/>
      <c r="E17" s="75" t="s">
        <v>54</v>
      </c>
      <c r="F17" s="66"/>
      <c r="G17" s="75" t="s">
        <v>53</v>
      </c>
      <c r="H17" s="5"/>
      <c r="I17" s="74" t="s">
        <v>52</v>
      </c>
      <c r="J17" s="7"/>
      <c r="K17" s="67"/>
      <c r="L17" s="73"/>
      <c r="M17" s="72" t="s">
        <v>51</v>
      </c>
      <c r="N17" s="10"/>
      <c r="O17" s="67"/>
    </row>
    <row r="18" spans="1:16">
      <c r="B18" s="5"/>
      <c r="C18" s="71"/>
      <c r="D18" s="5"/>
      <c r="E18" s="69" t="s">
        <v>50</v>
      </c>
      <c r="F18" s="70"/>
      <c r="G18" s="69" t="s">
        <v>49</v>
      </c>
      <c r="H18" s="6"/>
      <c r="I18" s="68"/>
      <c r="J18" s="7"/>
      <c r="K18" s="67"/>
      <c r="L18" s="5"/>
      <c r="M18" s="68"/>
      <c r="N18" s="10"/>
      <c r="O18" s="67"/>
    </row>
    <row r="19" spans="1:16" ht="15" customHeight="1">
      <c r="B19" s="5"/>
      <c r="C19" s="66"/>
      <c r="D19" s="5"/>
      <c r="E19" s="64">
        <v>26665</v>
      </c>
      <c r="F19" s="65"/>
      <c r="G19" s="64">
        <f>M20</f>
        <v>28290</v>
      </c>
      <c r="H19" s="63"/>
      <c r="I19" s="62" t="s">
        <v>48</v>
      </c>
      <c r="J19" s="7"/>
      <c r="K19" s="6"/>
      <c r="L19" s="5"/>
      <c r="M19" s="62" t="s">
        <v>48</v>
      </c>
      <c r="N19" s="5"/>
      <c r="O19" s="6"/>
    </row>
    <row r="20" spans="1:16">
      <c r="B20" s="5"/>
      <c r="C20" s="61" t="s">
        <v>47</v>
      </c>
      <c r="D20" s="5"/>
      <c r="E20" s="60" t="s">
        <v>46</v>
      </c>
      <c r="F20" s="59"/>
      <c r="G20" s="58" t="s">
        <v>45</v>
      </c>
      <c r="H20" s="54"/>
      <c r="I20" s="57">
        <v>25552</v>
      </c>
      <c r="J20" s="7"/>
      <c r="K20" s="6"/>
      <c r="L20" s="5"/>
      <c r="M20" s="56">
        <v>28290</v>
      </c>
      <c r="N20" s="5"/>
      <c r="O20" s="6"/>
    </row>
    <row r="21" spans="1:16">
      <c r="B21" s="5"/>
      <c r="C21" s="10"/>
      <c r="D21" s="5"/>
      <c r="E21" s="54"/>
      <c r="F21" s="55"/>
      <c r="G21" s="54"/>
      <c r="H21" s="54"/>
      <c r="I21" s="5"/>
      <c r="J21" s="7"/>
      <c r="K21" s="6"/>
      <c r="L21" s="5"/>
      <c r="M21" s="5"/>
      <c r="N21" s="5"/>
      <c r="O21" s="6"/>
    </row>
    <row r="22" spans="1:16" ht="11.45" customHeight="1">
      <c r="B22" s="39"/>
      <c r="C22" s="39" t="s">
        <v>44</v>
      </c>
      <c r="D22" s="5"/>
      <c r="E22" s="27" t="str">
        <f t="shared" ref="E22:E43" si="0">IF(B22&gt;0,J22," ")</f>
        <v xml:space="preserve"> </v>
      </c>
      <c r="F22" s="50"/>
      <c r="G22" s="27" t="str">
        <f t="shared" ref="G22:G44" si="1">IF(B22&gt;0,N22," ")</f>
        <v xml:space="preserve"> </v>
      </c>
      <c r="H22" s="27"/>
      <c r="I22" s="53" t="s">
        <v>43</v>
      </c>
      <c r="J22" s="52" t="s">
        <v>42</v>
      </c>
      <c r="K22" s="18" t="s">
        <v>39</v>
      </c>
      <c r="L22" s="5"/>
      <c r="M22" s="39" t="s">
        <v>43</v>
      </c>
      <c r="N22" s="51" t="s">
        <v>42</v>
      </c>
      <c r="O22" s="18" t="s">
        <v>39</v>
      </c>
    </row>
    <row r="23" spans="1:16" ht="11.45" customHeight="1">
      <c r="B23" s="29">
        <v>0</v>
      </c>
      <c r="C23" s="40" t="s">
        <v>40</v>
      </c>
      <c r="D23" s="5"/>
      <c r="E23" s="26" t="str">
        <f t="shared" si="0"/>
        <v xml:space="preserve"> </v>
      </c>
      <c r="F23" s="50"/>
      <c r="G23" s="26" t="str">
        <f t="shared" si="1"/>
        <v xml:space="preserve"> </v>
      </c>
      <c r="H23" s="27"/>
      <c r="I23" s="40" t="s">
        <v>40</v>
      </c>
      <c r="J23" s="49">
        <v>1540</v>
      </c>
      <c r="K23" s="18" t="s">
        <v>41</v>
      </c>
      <c r="L23" s="5"/>
      <c r="M23" s="40" t="s">
        <v>40</v>
      </c>
      <c r="N23" s="48" t="s">
        <v>20</v>
      </c>
      <c r="O23" s="18" t="s">
        <v>23</v>
      </c>
    </row>
    <row r="24" spans="1:16" ht="11.45" customHeight="1">
      <c r="B24" s="29">
        <v>0</v>
      </c>
      <c r="C24" s="40" t="s">
        <v>38</v>
      </c>
      <c r="D24" s="5"/>
      <c r="E24" s="26" t="str">
        <f t="shared" si="0"/>
        <v xml:space="preserve"> </v>
      </c>
      <c r="F24" s="50"/>
      <c r="G24" s="26" t="str">
        <f t="shared" si="1"/>
        <v xml:space="preserve"> </v>
      </c>
      <c r="H24" s="27"/>
      <c r="I24" s="40" t="s">
        <v>38</v>
      </c>
      <c r="J24" s="49">
        <v>3635</v>
      </c>
      <c r="K24" s="18"/>
      <c r="L24" s="5"/>
      <c r="M24" s="40" t="s">
        <v>38</v>
      </c>
      <c r="N24" s="48" t="s">
        <v>20</v>
      </c>
      <c r="O24" s="18" t="s">
        <v>23</v>
      </c>
    </row>
    <row r="25" spans="1:16" ht="11.45" customHeight="1">
      <c r="B25" s="29">
        <v>0</v>
      </c>
      <c r="C25" s="40" t="s">
        <v>91</v>
      </c>
      <c r="D25" s="5"/>
      <c r="E25" s="26" t="str">
        <f t="shared" si="0"/>
        <v xml:space="preserve"> </v>
      </c>
      <c r="F25" s="50"/>
      <c r="G25" s="26" t="str">
        <f t="shared" si="1"/>
        <v xml:space="preserve"> </v>
      </c>
      <c r="H25" s="27"/>
      <c r="I25" s="40" t="s">
        <v>37</v>
      </c>
      <c r="J25" s="49">
        <v>12765</v>
      </c>
      <c r="K25" s="18"/>
      <c r="L25" s="5"/>
      <c r="M25" s="40" t="s">
        <v>36</v>
      </c>
      <c r="N25" s="48">
        <v>5900</v>
      </c>
      <c r="O25" s="30" t="s">
        <v>35</v>
      </c>
    </row>
    <row r="26" spans="1:16" ht="11.45" customHeight="1">
      <c r="B26" s="29">
        <v>0</v>
      </c>
      <c r="C26" s="40" t="s">
        <v>34</v>
      </c>
      <c r="D26" s="5"/>
      <c r="E26" s="26" t="str">
        <f t="shared" si="0"/>
        <v xml:space="preserve"> </v>
      </c>
      <c r="F26" s="46"/>
      <c r="G26" s="26" t="str">
        <f t="shared" si="1"/>
        <v xml:space="preserve"> </v>
      </c>
      <c r="H26" s="27"/>
      <c r="I26" s="40" t="s">
        <v>34</v>
      </c>
      <c r="J26" s="42">
        <v>0</v>
      </c>
      <c r="K26" s="18" t="s">
        <v>14</v>
      </c>
      <c r="L26" s="5"/>
      <c r="M26" s="40" t="s">
        <v>34</v>
      </c>
      <c r="N26" s="41" t="s">
        <v>15</v>
      </c>
      <c r="O26" s="18" t="s">
        <v>14</v>
      </c>
    </row>
    <row r="27" spans="1:16" ht="11.45" customHeight="1">
      <c r="A27" s="2"/>
      <c r="B27" s="29">
        <v>0</v>
      </c>
      <c r="C27" s="40" t="s">
        <v>33</v>
      </c>
      <c r="D27" s="5"/>
      <c r="E27" s="26" t="str">
        <f t="shared" si="0"/>
        <v xml:space="preserve"> </v>
      </c>
      <c r="F27" s="46"/>
      <c r="G27" s="26" t="str">
        <f t="shared" si="1"/>
        <v xml:space="preserve"> </v>
      </c>
      <c r="H27" s="27"/>
      <c r="I27" s="40" t="s">
        <v>33</v>
      </c>
      <c r="J27" s="42">
        <v>85</v>
      </c>
      <c r="K27" s="18" t="s">
        <v>14</v>
      </c>
      <c r="L27" s="5"/>
      <c r="M27" s="40" t="s">
        <v>33</v>
      </c>
      <c r="N27" s="41">
        <v>245</v>
      </c>
      <c r="O27" s="18"/>
      <c r="P27" s="47"/>
    </row>
    <row r="28" spans="1:16" ht="11.45" customHeight="1">
      <c r="A28" s="2"/>
      <c r="B28" s="29">
        <v>0</v>
      </c>
      <c r="C28" s="44" t="s">
        <v>32</v>
      </c>
      <c r="D28" s="5"/>
      <c r="E28" s="26" t="str">
        <f t="shared" si="0"/>
        <v xml:space="preserve"> </v>
      </c>
      <c r="F28" s="46"/>
      <c r="G28" s="26" t="str">
        <f t="shared" si="1"/>
        <v xml:space="preserve"> </v>
      </c>
      <c r="H28" s="27"/>
      <c r="I28" s="44" t="s">
        <v>31</v>
      </c>
      <c r="J28" s="42">
        <v>170</v>
      </c>
      <c r="K28" s="30"/>
      <c r="L28" s="5"/>
      <c r="M28" s="44" t="s">
        <v>31</v>
      </c>
      <c r="N28" s="41" t="s">
        <v>15</v>
      </c>
      <c r="O28" s="18" t="s">
        <v>14</v>
      </c>
    </row>
    <row r="29" spans="1:16" ht="11.45" customHeight="1">
      <c r="A29" s="2"/>
      <c r="B29" s="29">
        <v>0</v>
      </c>
      <c r="C29" s="44" t="s">
        <v>30</v>
      </c>
      <c r="D29" s="5"/>
      <c r="E29" s="26" t="str">
        <f t="shared" si="0"/>
        <v xml:space="preserve"> </v>
      </c>
      <c r="F29" s="46"/>
      <c r="G29" s="26" t="str">
        <f t="shared" si="1"/>
        <v xml:space="preserve"> </v>
      </c>
      <c r="H29" s="27"/>
      <c r="I29" s="44" t="s">
        <v>28</v>
      </c>
      <c r="J29" s="42">
        <v>105</v>
      </c>
      <c r="K29" s="30" t="s">
        <v>29</v>
      </c>
      <c r="L29" s="5"/>
      <c r="M29" s="44" t="s">
        <v>28</v>
      </c>
      <c r="N29" s="41" t="s">
        <v>15</v>
      </c>
      <c r="O29" s="18" t="s">
        <v>14</v>
      </c>
    </row>
    <row r="30" spans="1:16" ht="11.45" customHeight="1">
      <c r="A30" s="2"/>
      <c r="B30" s="29">
        <v>0</v>
      </c>
      <c r="C30" s="40" t="s">
        <v>27</v>
      </c>
      <c r="D30" s="5"/>
      <c r="E30" s="26" t="str">
        <f t="shared" si="0"/>
        <v xml:space="preserve"> </v>
      </c>
      <c r="F30" s="46"/>
      <c r="G30" s="26" t="str">
        <f t="shared" si="1"/>
        <v xml:space="preserve"> </v>
      </c>
      <c r="H30" s="27"/>
      <c r="I30" s="40" t="s">
        <v>27</v>
      </c>
      <c r="J30" s="42">
        <v>359</v>
      </c>
      <c r="K30" s="18"/>
      <c r="L30" s="5"/>
      <c r="M30" s="40" t="s">
        <v>27</v>
      </c>
      <c r="N30" s="41">
        <v>325</v>
      </c>
      <c r="O30" s="18"/>
    </row>
    <row r="31" spans="1:16" ht="11.45" customHeight="1">
      <c r="A31" s="2"/>
      <c r="B31" s="29">
        <v>0</v>
      </c>
      <c r="C31" s="40" t="s">
        <v>26</v>
      </c>
      <c r="D31" s="5"/>
      <c r="E31" s="26" t="str">
        <f t="shared" si="0"/>
        <v xml:space="preserve"> </v>
      </c>
      <c r="F31" s="46"/>
      <c r="G31" s="26" t="str">
        <f t="shared" si="1"/>
        <v xml:space="preserve"> </v>
      </c>
      <c r="H31" s="27"/>
      <c r="I31" s="40" t="s">
        <v>26</v>
      </c>
      <c r="J31" s="42" t="s">
        <v>15</v>
      </c>
      <c r="K31" s="18" t="s">
        <v>14</v>
      </c>
      <c r="L31" s="5"/>
      <c r="M31" s="40" t="s">
        <v>26</v>
      </c>
      <c r="N31" s="41" t="s">
        <v>15</v>
      </c>
      <c r="O31" s="18" t="s">
        <v>14</v>
      </c>
    </row>
    <row r="32" spans="1:16" ht="11.45" customHeight="1">
      <c r="A32" s="2"/>
      <c r="B32" s="29">
        <v>0</v>
      </c>
      <c r="C32" s="40" t="s">
        <v>25</v>
      </c>
      <c r="D32" s="5"/>
      <c r="E32" s="26" t="str">
        <f t="shared" si="0"/>
        <v xml:space="preserve"> </v>
      </c>
      <c r="F32" s="19"/>
      <c r="G32" s="26" t="str">
        <f t="shared" si="1"/>
        <v xml:space="preserve"> </v>
      </c>
      <c r="H32" s="45"/>
      <c r="I32" s="40" t="s">
        <v>25</v>
      </c>
      <c r="J32" s="42">
        <v>160</v>
      </c>
      <c r="K32" s="18"/>
      <c r="L32" s="5"/>
      <c r="M32" s="40" t="s">
        <v>25</v>
      </c>
      <c r="N32" s="41" t="s">
        <v>15</v>
      </c>
      <c r="O32" s="18" t="s">
        <v>14</v>
      </c>
    </row>
    <row r="33" spans="1:15" ht="11.45" customHeight="1">
      <c r="A33" s="2"/>
      <c r="B33" s="29">
        <v>0</v>
      </c>
      <c r="C33" s="40" t="s">
        <v>24</v>
      </c>
      <c r="D33" s="5"/>
      <c r="E33" s="26" t="str">
        <f t="shared" si="0"/>
        <v xml:space="preserve"> </v>
      </c>
      <c r="F33" s="1"/>
      <c r="G33" s="26" t="str">
        <f t="shared" si="1"/>
        <v xml:space="preserve"> </v>
      </c>
      <c r="I33" s="40" t="s">
        <v>24</v>
      </c>
      <c r="J33" s="42">
        <v>55</v>
      </c>
      <c r="K33" s="18"/>
      <c r="L33" s="5"/>
      <c r="M33" s="40" t="s">
        <v>24</v>
      </c>
      <c r="N33" s="41" t="s">
        <v>20</v>
      </c>
      <c r="O33" s="18" t="s">
        <v>23</v>
      </c>
    </row>
    <row r="34" spans="1:15" ht="11.45" customHeight="1">
      <c r="A34" s="2"/>
      <c r="B34" s="29">
        <v>0</v>
      </c>
      <c r="C34" s="44" t="s">
        <v>22</v>
      </c>
      <c r="D34" s="5"/>
      <c r="E34" s="26" t="str">
        <f t="shared" si="0"/>
        <v xml:space="preserve"> </v>
      </c>
      <c r="F34" s="1"/>
      <c r="G34" s="26" t="str">
        <f t="shared" si="1"/>
        <v xml:space="preserve"> </v>
      </c>
      <c r="I34" s="44" t="s">
        <v>21</v>
      </c>
      <c r="J34" s="42">
        <v>695</v>
      </c>
      <c r="K34" s="18"/>
      <c r="L34" s="5"/>
      <c r="M34" s="44" t="s">
        <v>21</v>
      </c>
      <c r="N34" s="41" t="s">
        <v>20</v>
      </c>
      <c r="O34" s="30" t="s">
        <v>19</v>
      </c>
    </row>
    <row r="35" spans="1:15" ht="11.45" customHeight="1">
      <c r="A35" s="2"/>
      <c r="B35" s="29">
        <v>0</v>
      </c>
      <c r="C35" s="40" t="s">
        <v>18</v>
      </c>
      <c r="D35" s="5"/>
      <c r="E35" s="26" t="str">
        <f t="shared" si="0"/>
        <v xml:space="preserve"> </v>
      </c>
      <c r="F35" s="1"/>
      <c r="G35" s="26" t="str">
        <f t="shared" si="1"/>
        <v xml:space="preserve"> </v>
      </c>
      <c r="I35" s="40" t="s">
        <v>18</v>
      </c>
      <c r="J35" s="42">
        <v>118</v>
      </c>
      <c r="K35" s="18"/>
      <c r="L35" s="5"/>
      <c r="M35" s="40" t="s">
        <v>18</v>
      </c>
      <c r="N35" s="41">
        <v>860</v>
      </c>
      <c r="O35" s="18"/>
    </row>
    <row r="36" spans="1:15" ht="11.45" customHeight="1">
      <c r="A36" s="2"/>
      <c r="B36" s="29">
        <v>0</v>
      </c>
      <c r="C36" s="40" t="s">
        <v>17</v>
      </c>
      <c r="D36" s="5"/>
      <c r="E36" s="26" t="str">
        <f t="shared" si="0"/>
        <v xml:space="preserve"> </v>
      </c>
      <c r="F36" s="19"/>
      <c r="G36" s="26" t="str">
        <f t="shared" si="1"/>
        <v xml:space="preserve"> </v>
      </c>
      <c r="H36" s="43"/>
      <c r="I36" s="40" t="s">
        <v>16</v>
      </c>
      <c r="J36" s="42">
        <v>177</v>
      </c>
      <c r="K36" s="18"/>
      <c r="L36" s="5"/>
      <c r="M36" s="40" t="s">
        <v>16</v>
      </c>
      <c r="N36" s="41">
        <v>250</v>
      </c>
      <c r="O36" s="18"/>
    </row>
    <row r="37" spans="1:15" ht="11.45" customHeight="1">
      <c r="A37" s="2"/>
      <c r="B37" s="29">
        <v>0</v>
      </c>
      <c r="C37" s="40" t="s">
        <v>13</v>
      </c>
      <c r="D37" s="5"/>
      <c r="E37" s="26" t="str">
        <f t="shared" si="0"/>
        <v xml:space="preserve"> </v>
      </c>
      <c r="F37" s="10"/>
      <c r="G37" s="26" t="str">
        <f t="shared" si="1"/>
        <v xml:space="preserve"> </v>
      </c>
      <c r="H37" s="25"/>
      <c r="I37" s="40" t="s">
        <v>13</v>
      </c>
      <c r="J37" s="35" t="s">
        <v>15</v>
      </c>
      <c r="K37" s="18" t="s">
        <v>14</v>
      </c>
      <c r="L37" s="5"/>
      <c r="M37" s="40" t="s">
        <v>13</v>
      </c>
      <c r="N37" s="33">
        <v>485</v>
      </c>
      <c r="O37" s="18"/>
    </row>
    <row r="38" spans="1:15" ht="11.45" customHeight="1">
      <c r="A38" s="2"/>
      <c r="B38" s="29">
        <v>0</v>
      </c>
      <c r="C38" s="32" t="s">
        <v>12</v>
      </c>
      <c r="D38" s="5"/>
      <c r="E38" s="26" t="str">
        <f t="shared" si="0"/>
        <v xml:space="preserve"> </v>
      </c>
      <c r="F38" s="10"/>
      <c r="G38" s="26" t="str">
        <f t="shared" si="1"/>
        <v xml:space="preserve"> </v>
      </c>
      <c r="H38" s="25"/>
      <c r="I38" s="32" t="s">
        <v>11</v>
      </c>
      <c r="J38" s="35">
        <v>802</v>
      </c>
      <c r="K38" s="18"/>
      <c r="L38" s="5"/>
      <c r="M38" s="32" t="s">
        <v>11</v>
      </c>
      <c r="N38" s="33">
        <v>280</v>
      </c>
      <c r="O38" s="30"/>
    </row>
    <row r="39" spans="1:15" ht="11.45" customHeight="1">
      <c r="A39" s="2"/>
      <c r="B39" s="29">
        <v>0</v>
      </c>
      <c r="C39" s="38" t="s">
        <v>10</v>
      </c>
      <c r="D39" s="5"/>
      <c r="E39" s="26" t="str">
        <f t="shared" si="0"/>
        <v xml:space="preserve"> </v>
      </c>
      <c r="F39" s="10"/>
      <c r="G39" s="26" t="str">
        <f t="shared" si="1"/>
        <v xml:space="preserve"> </v>
      </c>
      <c r="H39" s="25"/>
      <c r="I39" s="38" t="s">
        <v>8</v>
      </c>
      <c r="J39" s="35">
        <v>275</v>
      </c>
      <c r="K39" s="30" t="s">
        <v>9</v>
      </c>
      <c r="L39" s="5"/>
      <c r="M39" s="38" t="s">
        <v>8</v>
      </c>
      <c r="N39" s="33">
        <v>495</v>
      </c>
      <c r="O39" s="18"/>
    </row>
    <row r="40" spans="1:15" ht="11.45" customHeight="1">
      <c r="A40" s="2"/>
      <c r="B40" s="29">
        <v>0</v>
      </c>
      <c r="C40" s="38" t="s">
        <v>7</v>
      </c>
      <c r="D40" s="5"/>
      <c r="E40" s="26" t="str">
        <f t="shared" si="0"/>
        <v xml:space="preserve"> </v>
      </c>
      <c r="F40" s="10"/>
      <c r="G40" s="26" t="str">
        <f t="shared" si="1"/>
        <v xml:space="preserve"> </v>
      </c>
      <c r="H40" s="25"/>
      <c r="I40" s="38" t="s">
        <v>7</v>
      </c>
      <c r="J40" s="35">
        <v>325</v>
      </c>
      <c r="K40" s="18"/>
      <c r="L40" s="5"/>
      <c r="M40" s="38" t="s">
        <v>7</v>
      </c>
      <c r="N40" s="33">
        <v>485</v>
      </c>
      <c r="O40" s="18"/>
    </row>
    <row r="41" spans="1:15" ht="11.45" customHeight="1">
      <c r="A41" s="2"/>
      <c r="B41" s="37">
        <v>0</v>
      </c>
      <c r="C41" s="36" t="s">
        <v>6</v>
      </c>
      <c r="D41" s="5"/>
      <c r="E41" s="26" t="str">
        <f t="shared" si="0"/>
        <v xml:space="preserve"> </v>
      </c>
      <c r="F41" s="10"/>
      <c r="G41" s="26" t="str">
        <f t="shared" si="1"/>
        <v xml:space="preserve"> </v>
      </c>
      <c r="H41" s="25"/>
      <c r="I41" s="36" t="s">
        <v>6</v>
      </c>
      <c r="J41" s="35">
        <v>85</v>
      </c>
      <c r="K41" s="18"/>
      <c r="L41" s="5"/>
      <c r="M41" s="36" t="s">
        <v>6</v>
      </c>
      <c r="N41" s="33">
        <v>90</v>
      </c>
      <c r="O41" s="18"/>
    </row>
    <row r="42" spans="1:15" ht="11.45" customHeight="1">
      <c r="A42" s="2"/>
      <c r="B42" s="29">
        <v>0</v>
      </c>
      <c r="C42" s="34" t="s">
        <v>4</v>
      </c>
      <c r="D42" s="5"/>
      <c r="E42" s="26" t="str">
        <f t="shared" si="0"/>
        <v xml:space="preserve"> </v>
      </c>
      <c r="F42" s="10"/>
      <c r="G42" s="26" t="str">
        <f t="shared" si="1"/>
        <v xml:space="preserve"> </v>
      </c>
      <c r="H42" s="25"/>
      <c r="I42" s="34" t="s">
        <v>4</v>
      </c>
      <c r="J42" s="35">
        <v>580</v>
      </c>
      <c r="K42" s="18" t="s">
        <v>5</v>
      </c>
      <c r="L42" s="5"/>
      <c r="M42" s="34" t="s">
        <v>4</v>
      </c>
      <c r="N42" s="33">
        <v>357</v>
      </c>
      <c r="O42" s="18"/>
    </row>
    <row r="43" spans="1:15" ht="11.45" customHeight="1">
      <c r="A43" s="2"/>
      <c r="B43" s="29">
        <v>0</v>
      </c>
      <c r="C43" s="32" t="s">
        <v>3</v>
      </c>
      <c r="D43" s="5"/>
      <c r="E43" s="26" t="str">
        <f t="shared" si="0"/>
        <v xml:space="preserve"> </v>
      </c>
      <c r="F43" s="10"/>
      <c r="G43" s="26" t="str">
        <f t="shared" si="1"/>
        <v xml:space="preserve"> </v>
      </c>
      <c r="H43" s="25"/>
      <c r="I43" s="32" t="s">
        <v>2</v>
      </c>
      <c r="J43" s="26">
        <v>0</v>
      </c>
      <c r="K43" s="96" t="s">
        <v>90</v>
      </c>
      <c r="L43" s="5"/>
      <c r="M43" s="32" t="s">
        <v>2</v>
      </c>
      <c r="N43" s="31" t="s">
        <v>92</v>
      </c>
      <c r="O43" s="30"/>
    </row>
    <row r="44" spans="1:15" ht="14.25" customHeight="1">
      <c r="A44" s="2"/>
      <c r="B44" s="29"/>
      <c r="C44" s="28"/>
      <c r="D44" s="5"/>
      <c r="E44" s="27"/>
      <c r="F44" s="10"/>
      <c r="G44" s="97" t="str">
        <f t="shared" si="1"/>
        <v xml:space="preserve"> </v>
      </c>
      <c r="H44" s="25"/>
      <c r="I44" s="24"/>
      <c r="J44" s="23"/>
      <c r="K44" s="22"/>
      <c r="L44" s="5"/>
      <c r="M44" s="24"/>
      <c r="N44" s="23"/>
      <c r="O44" s="22"/>
    </row>
    <row r="45" spans="1:15" ht="14.25" customHeight="1">
      <c r="B45" s="21"/>
      <c r="C45" s="20" t="s">
        <v>1</v>
      </c>
      <c r="D45" s="5"/>
      <c r="F45" s="5"/>
      <c r="G45" s="19"/>
      <c r="H45" s="5"/>
      <c r="I45" s="5"/>
      <c r="J45" s="7"/>
      <c r="K45" s="6"/>
      <c r="L45" s="5"/>
      <c r="M45" s="5"/>
      <c r="N45" s="5"/>
      <c r="O45" s="6"/>
    </row>
    <row r="46" spans="1:15" ht="14.25" customHeight="1">
      <c r="C46" s="18" t="s">
        <v>0</v>
      </c>
      <c r="D46" s="5"/>
      <c r="E46" s="17">
        <f>SUM(E23:E43)+E19</f>
        <v>26665</v>
      </c>
      <c r="F46" s="16"/>
      <c r="G46" s="15">
        <f>SUM(G23:G43)+G19</f>
        <v>28290</v>
      </c>
      <c r="H46" s="14"/>
      <c r="I46" s="5"/>
      <c r="J46" s="7"/>
      <c r="K46" s="6"/>
      <c r="L46" s="5"/>
      <c r="M46" s="5"/>
      <c r="N46" s="5"/>
      <c r="O46" s="6"/>
    </row>
    <row r="47" spans="1:15" ht="12" customHeight="1">
      <c r="C47" s="13"/>
      <c r="D47" s="12"/>
      <c r="E47" s="11"/>
      <c r="F47" s="10"/>
      <c r="G47" s="10"/>
      <c r="H47" s="5"/>
      <c r="I47" s="5"/>
      <c r="J47" s="7"/>
      <c r="K47" s="6"/>
      <c r="L47" s="5"/>
      <c r="M47" s="5"/>
      <c r="N47" s="5"/>
      <c r="O47" s="6"/>
    </row>
    <row r="48" spans="1:15" hidden="1">
      <c r="B48" s="5"/>
      <c r="C48" s="5"/>
      <c r="D48" s="5"/>
      <c r="E48" s="10" t="b">
        <f>OR(E46&gt;G46)</f>
        <v>0</v>
      </c>
      <c r="F48" s="10"/>
      <c r="G48" s="10" t="b">
        <f>OR(G46&gt;E46)</f>
        <v>1</v>
      </c>
      <c r="H48" s="10"/>
      <c r="I48" s="5"/>
      <c r="J48" s="7"/>
      <c r="K48" s="6"/>
      <c r="L48" s="5"/>
      <c r="M48" s="5"/>
      <c r="N48" s="5"/>
      <c r="O48" s="6"/>
    </row>
    <row r="49" spans="2:15">
      <c r="B49" s="5"/>
      <c r="C49" s="5"/>
      <c r="D49" s="5"/>
      <c r="E49" s="9" t="str">
        <f>IF(E48=FALSE,"Purchase","Don’t Purchase")</f>
        <v>Purchase</v>
      </c>
      <c r="F49" s="8"/>
      <c r="G49" s="9" t="str">
        <f>IF(G48=FALSE,"Purchase","Don’t Purchase")</f>
        <v>Don’t Purchase</v>
      </c>
      <c r="H49" s="8"/>
      <c r="I49" s="5"/>
      <c r="J49" s="7"/>
      <c r="K49" s="6"/>
      <c r="L49" s="5"/>
      <c r="M49" s="5"/>
      <c r="N49" s="5"/>
      <c r="O49" s="6"/>
    </row>
    <row r="50" spans="2:15">
      <c r="B50" s="5"/>
      <c r="D50" s="5"/>
    </row>
    <row r="51" spans="2:15">
      <c r="D51" s="5"/>
    </row>
    <row r="53" spans="2:15" hidden="1"/>
  </sheetData>
  <sheetProtection sheet="1" selectLockedCells="1"/>
  <hyperlinks>
    <hyperlink ref="E14" r:id="rId1"/>
    <hyperlink ref="G14" r:id="rId2"/>
    <hyperlink ref="I17" r:id="rId3"/>
    <hyperlink ref="M17" r:id="rId4"/>
  </hyperlinks>
  <printOptions verticalCentered="1"/>
  <pageMargins left="0.25" right="0.25" top="0.3" bottom="0.16" header="0.2" footer="0.16"/>
  <pageSetup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 137C 1Ton</vt:lpstr>
      <vt:lpstr>'Class 137C 1Ton'!Print_Area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Applebee, Abby A (DOT)</dc:creator>
  <cp:lastModifiedBy>Futrel, Kristi L (DOT)</cp:lastModifiedBy>
  <cp:lastPrinted>2019-09-27T21:50:28Z</cp:lastPrinted>
  <dcterms:created xsi:type="dcterms:W3CDTF">2019-09-26T17:46:55Z</dcterms:created>
  <dcterms:modified xsi:type="dcterms:W3CDTF">2020-11-03T20:43:37Z</dcterms:modified>
</cp:coreProperties>
</file>