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R:\PROCURE\Bid Archive\2200-2299\2200 Light Duty Contract\2021 Pending\"/>
    </mc:Choice>
  </mc:AlternateContent>
  <bookViews>
    <workbookView xWindow="0" yWindow="0" windowWidth="19200" windowHeight="9735"/>
  </bookViews>
  <sheets>
    <sheet name="130CC" sheetId="1" r:id="rId1"/>
  </sheets>
  <definedNames>
    <definedName name="_xlnm.Print_Area" localSheetId="0">'130CC'!$A$1:$G$38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8" i="1" l="1"/>
  <c r="E14" i="1"/>
  <c r="E19" i="1"/>
  <c r="E24" i="1"/>
  <c r="G24" i="1"/>
  <c r="E27" i="1"/>
  <c r="G27" i="1"/>
  <c r="E28" i="1"/>
  <c r="E29" i="1"/>
  <c r="G29" i="1"/>
  <c r="E30" i="1"/>
  <c r="G30" i="1"/>
  <c r="E31" i="1"/>
  <c r="G31" i="1"/>
  <c r="E32" i="1"/>
  <c r="G32" i="1"/>
  <c r="E34" i="1" l="1"/>
  <c r="G34" i="1"/>
  <c r="G36" i="1" l="1"/>
  <c r="G37" i="1" s="1"/>
  <c r="E36" i="1"/>
  <c r="E37" i="1" s="1"/>
</calcChain>
</file>

<file path=xl/sharedStrings.xml><?xml version="1.0" encoding="utf-8"?>
<sst xmlns="http://schemas.openxmlformats.org/spreadsheetml/2006/main" count="91" uniqueCount="65">
  <si>
    <t>0=no</t>
  </si>
  <si>
    <t>1=yes</t>
  </si>
  <si>
    <t>Shipping to Fairbanks</t>
  </si>
  <si>
    <t>Included in Standard</t>
  </si>
  <si>
    <t>OEM Trailer Brake Controller</t>
  </si>
  <si>
    <t>Comments/Notes</t>
  </si>
  <si>
    <t>Additional Cost</t>
  </si>
  <si>
    <t>Available Options</t>
  </si>
  <si>
    <t>FOB Anchorage</t>
  </si>
  <si>
    <t>Daytime Running Lights</t>
  </si>
  <si>
    <t>OEM Trailer Hitch Package</t>
  </si>
  <si>
    <t>Ford</t>
  </si>
  <si>
    <t>Chevrolet</t>
  </si>
  <si>
    <t>UNIT COST</t>
  </si>
  <si>
    <t>Air Conditioning</t>
  </si>
  <si>
    <t>Rubberized Vinyl Flooring</t>
  </si>
  <si>
    <t>danielb@aksales.com</t>
  </si>
  <si>
    <t>Fax: 793-8255</t>
  </si>
  <si>
    <t>Fax: 265-7507</t>
  </si>
  <si>
    <t>Automatic Transmission</t>
  </si>
  <si>
    <t>Phone: 793-8213</t>
  </si>
  <si>
    <t>Phone: 265-7535</t>
  </si>
  <si>
    <t>Engine Block Heater</t>
  </si>
  <si>
    <t>Anchorage, Alaska 99501</t>
  </si>
  <si>
    <t>Address: 431 Unga Street</t>
  </si>
  <si>
    <t>Address: 1300 East 5th Avenue</t>
  </si>
  <si>
    <t>Contact: Ray Marcum</t>
  </si>
  <si>
    <t>Contact:  Daniel Bacon</t>
  </si>
  <si>
    <t>Vendor: Kendall Ford</t>
  </si>
  <si>
    <t>Vendor: Alaska Sales &amp; Service</t>
  </si>
  <si>
    <t>431 Unga Street</t>
  </si>
  <si>
    <t>1300 East 5th Avenue</t>
  </si>
  <si>
    <t>Kendall Ford</t>
  </si>
  <si>
    <t>Alaska Sales &amp; Service</t>
  </si>
  <si>
    <t>Replacing Vehicle:</t>
  </si>
  <si>
    <t>Shipping to Juneau</t>
  </si>
  <si>
    <t>N/A</t>
  </si>
  <si>
    <t>Not Available</t>
  </si>
  <si>
    <t>STD</t>
  </si>
  <si>
    <t>raymarcum@kendallauto.com</t>
  </si>
  <si>
    <t>OEM or Dealer Installed Auto Start</t>
  </si>
  <si>
    <t>Standard Equipment: Class 130 &gt;1/2 Ton Crew Cab 4 Wheel Drive</t>
  </si>
  <si>
    <t>Exterior Color: OEM White</t>
  </si>
  <si>
    <t>Darkest of OEM Manufacturers Standard Cloth Upholstery Interior (cloth or cloth with vinyl trim would be acceptable)</t>
  </si>
  <si>
    <t xml:space="preserve">Seating for four (4) including driver </t>
  </si>
  <si>
    <t>5-Foot Bed (Short Box)</t>
  </si>
  <si>
    <t>GVWR:  Minimum 5,500 Pounds</t>
  </si>
  <si>
    <t>4WD (4X4)</t>
  </si>
  <si>
    <t>Engine:  Gas, 2.5 Liter, I4 Minimum</t>
  </si>
  <si>
    <t>Front bucket seats</t>
  </si>
  <si>
    <t>Cruise Control</t>
  </si>
  <si>
    <t>Power Windows/Power Locks</t>
  </si>
  <si>
    <t>Keyless Remote Entry w/2 Fobs</t>
  </si>
  <si>
    <t>Mirrors: Outside - left and right, driver adjustable</t>
  </si>
  <si>
    <t>OEM Stereo with Hands Free Communication System</t>
  </si>
  <si>
    <t>OEM  Backup Camera</t>
  </si>
  <si>
    <t>Spray in Bed Liner</t>
  </si>
  <si>
    <t>OEM Spare Wheel, Tire, Jack</t>
  </si>
  <si>
    <t xml:space="preserve">6-Foot Bed (Long Box) comes with 3.6 Liter Gas V6 engine  in lieu of 2.5 Liter I4 </t>
  </si>
  <si>
    <t>Anti Freeze Long Life Coolant to a minimum -50 degree protection</t>
  </si>
  <si>
    <t>Model: Ranger</t>
  </si>
  <si>
    <t>Model #: XL</t>
  </si>
  <si>
    <t>Shipping to Juneau AK $300 for non SOA gov't purchase</t>
  </si>
  <si>
    <t>Model: Colorado</t>
  </si>
  <si>
    <t>Model #: 12M43 4WT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</si>
</sst>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10">
    <font>
      <sz val="10"/>
      <name val="Palatino"/>
    </font>
    <font>
      <sz val="10"/>
      <name val="Palatino"/>
    </font>
    <font>
      <sz val="9"/>
      <name val="Arial"/>
      <family val="2"/>
    </font>
    <font>
      <sz val="10"/>
      <name val="Arial"/>
      <family val="2"/>
    </font>
    <font>
      <b/>
      <u/>
      <sz val="9"/>
      <name val="Arial"/>
      <family val="2"/>
    </font>
    <font>
      <b/>
      <sz val="9"/>
      <name val="Arial"/>
      <family val="2"/>
    </font>
    <font>
      <u/>
      <sz val="9"/>
      <name val="Arial"/>
      <family val="2"/>
    </font>
    <font>
      <u/>
      <sz val="10"/>
      <color theme="10"/>
      <name val="Palatino"/>
    </font>
    <font>
      <u/>
      <sz val="10"/>
      <color theme="10"/>
      <name val="Arial"/>
      <family val="2"/>
    </font>
    <font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3" fillId="0" borderId="0"/>
    <xf numFmtId="0" fontId="7" fillId="0" borderId="0" applyNumberFormat="0" applyFill="0" applyBorder="0" applyAlignment="0" applyProtection="0"/>
  </cellStyleXfs>
  <cellXfs count="86">
    <xf numFmtId="0" fontId="0" fillId="0" borderId="0" xfId="0"/>
    <xf numFmtId="0" fontId="2" fillId="0" borderId="0" xfId="0" applyFont="1" applyProtection="1"/>
    <xf numFmtId="0" fontId="2" fillId="0" borderId="0" xfId="0" applyFont="1" applyAlignment="1" applyProtection="1">
      <alignment horizontal="right"/>
    </xf>
    <xf numFmtId="0" fontId="2" fillId="0" borderId="0" xfId="0" applyFont="1" applyFill="1" applyProtection="1"/>
    <xf numFmtId="0" fontId="2" fillId="0" borderId="0" xfId="0" applyFont="1" applyFill="1" applyAlignment="1" applyProtection="1">
      <alignment horizontal="right"/>
    </xf>
    <xf numFmtId="0" fontId="2" fillId="0" borderId="0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center"/>
    </xf>
    <xf numFmtId="0" fontId="2" fillId="0" borderId="1" xfId="0" applyFont="1" applyFill="1" applyBorder="1" applyAlignment="1" applyProtection="1">
      <alignment horizontal="center"/>
    </xf>
    <xf numFmtId="0" fontId="2" fillId="0" borderId="0" xfId="0" applyFont="1" applyFill="1" applyAlignment="1" applyProtection="1">
      <alignment horizontal="center"/>
    </xf>
    <xf numFmtId="39" fontId="2" fillId="0" borderId="0" xfId="0" applyNumberFormat="1" applyFont="1" applyFill="1" applyAlignment="1" applyProtection="1">
      <alignment horizontal="right"/>
    </xf>
    <xf numFmtId="39" fontId="2" fillId="0" borderId="0" xfId="0" applyNumberFormat="1" applyFont="1" applyFill="1" applyProtection="1"/>
    <xf numFmtId="44" fontId="2" fillId="0" borderId="0" xfId="2" applyFont="1" applyFill="1" applyBorder="1" applyProtection="1"/>
    <xf numFmtId="44" fontId="2" fillId="0" borderId="1" xfId="2" applyFont="1" applyFill="1" applyBorder="1" applyAlignment="1" applyProtection="1">
      <alignment horizontal="right"/>
    </xf>
    <xf numFmtId="44" fontId="2" fillId="0" borderId="1" xfId="2" applyFont="1" applyFill="1" applyBorder="1" applyProtection="1"/>
    <xf numFmtId="44" fontId="2" fillId="0" borderId="0" xfId="2" applyFont="1" applyFill="1" applyProtection="1"/>
    <xf numFmtId="39" fontId="2" fillId="0" borderId="0" xfId="1" applyNumberFormat="1" applyFont="1" applyFill="1" applyBorder="1" applyProtection="1"/>
    <xf numFmtId="44" fontId="2" fillId="0" borderId="0" xfId="2" applyFont="1" applyFill="1" applyAlignment="1" applyProtection="1">
      <alignment horizontal="right"/>
    </xf>
    <xf numFmtId="0" fontId="2" fillId="0" borderId="0" xfId="0" applyFont="1" applyBorder="1" applyAlignment="1" applyProtection="1">
      <alignment horizontal="left" wrapText="1"/>
    </xf>
    <xf numFmtId="44" fontId="2" fillId="0" borderId="0" xfId="2" applyFont="1" applyFill="1" applyBorder="1" applyAlignment="1" applyProtection="1">
      <alignment horizontal="right"/>
    </xf>
    <xf numFmtId="44" fontId="2" fillId="0" borderId="1" xfId="2" applyNumberFormat="1" applyFont="1" applyFill="1" applyBorder="1" applyAlignment="1" applyProtection="1">
      <alignment horizontal="right"/>
    </xf>
    <xf numFmtId="0" fontId="2" fillId="2" borderId="1" xfId="0" applyFont="1" applyFill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</xf>
    <xf numFmtId="44" fontId="2" fillId="0" borderId="1" xfId="0" applyNumberFormat="1" applyFont="1" applyFill="1" applyBorder="1" applyAlignment="1" applyProtection="1">
      <alignment horizontal="right"/>
    </xf>
    <xf numFmtId="0" fontId="2" fillId="0" borderId="1" xfId="0" applyFont="1" applyFill="1" applyBorder="1" applyAlignment="1" applyProtection="1">
      <alignment horizontal="center" wrapText="1"/>
    </xf>
    <xf numFmtId="44" fontId="2" fillId="0" borderId="0" xfId="2" applyFont="1" applyFill="1" applyBorder="1" applyAlignment="1" applyProtection="1">
      <alignment horizontal="center"/>
    </xf>
    <xf numFmtId="0" fontId="4" fillId="0" borderId="3" xfId="0" applyFont="1" applyFill="1" applyBorder="1" applyAlignment="1" applyProtection="1">
      <alignment horizontal="left"/>
    </xf>
    <xf numFmtId="0" fontId="5" fillId="0" borderId="4" xfId="0" applyFont="1" applyFill="1" applyBorder="1" applyAlignment="1" applyProtection="1">
      <alignment horizontal="left"/>
    </xf>
    <xf numFmtId="0" fontId="2" fillId="0" borderId="5" xfId="0" applyFont="1" applyBorder="1" applyProtection="1"/>
    <xf numFmtId="0" fontId="2" fillId="0" borderId="0" xfId="0" applyFont="1" applyFill="1" applyBorder="1" applyProtection="1"/>
    <xf numFmtId="44" fontId="2" fillId="0" borderId="0" xfId="2" applyFont="1" applyFill="1" applyBorder="1" applyAlignment="1" applyProtection="1">
      <alignment horizontal="center" vertical="center"/>
    </xf>
    <xf numFmtId="0" fontId="2" fillId="0" borderId="7" xfId="0" applyFont="1" applyBorder="1" applyProtection="1"/>
    <xf numFmtId="0" fontId="2" fillId="0" borderId="7" xfId="0" applyFont="1" applyFill="1" applyBorder="1" applyProtection="1"/>
    <xf numFmtId="0" fontId="2" fillId="0" borderId="7" xfId="0" applyFont="1" applyBorder="1" applyAlignment="1" applyProtection="1">
      <alignment horizontal="left" vertical="top" wrapText="1"/>
    </xf>
    <xf numFmtId="0" fontId="2" fillId="0" borderId="7" xfId="0" applyFont="1" applyFill="1" applyBorder="1" applyAlignment="1" applyProtection="1">
      <alignment horizontal="right"/>
    </xf>
    <xf numFmtId="0" fontId="2" fillId="0" borderId="8" xfId="0" applyFont="1" applyFill="1" applyBorder="1" applyProtection="1"/>
    <xf numFmtId="0" fontId="2" fillId="0" borderId="9" xfId="0" applyFont="1" applyFill="1" applyBorder="1" applyProtection="1"/>
    <xf numFmtId="44" fontId="2" fillId="0" borderId="1" xfId="2" applyFont="1" applyFill="1" applyBorder="1" applyAlignment="1" applyProtection="1">
      <alignment horizontal="center" vertical="center"/>
    </xf>
    <xf numFmtId="0" fontId="6" fillId="0" borderId="7" xfId="0" applyFont="1" applyFill="1" applyBorder="1" applyAlignment="1" applyProtection="1">
      <alignment horizontal="center"/>
    </xf>
    <xf numFmtId="44" fontId="5" fillId="0" borderId="11" xfId="0" applyNumberFormat="1" applyFont="1" applyFill="1" applyBorder="1" applyAlignment="1" applyProtection="1">
      <alignment horizontal="right"/>
    </xf>
    <xf numFmtId="44" fontId="5" fillId="0" borderId="10" xfId="2" applyFont="1" applyFill="1" applyBorder="1" applyAlignment="1" applyProtection="1"/>
    <xf numFmtId="44" fontId="5" fillId="0" borderId="1" xfId="2" applyFont="1" applyFill="1" applyBorder="1" applyAlignment="1" applyProtection="1">
      <alignment horizontal="right"/>
    </xf>
    <xf numFmtId="0" fontId="6" fillId="0" borderId="12" xfId="0" applyFont="1" applyFill="1" applyBorder="1" applyAlignment="1" applyProtection="1">
      <alignment horizontal="center"/>
    </xf>
    <xf numFmtId="0" fontId="6" fillId="0" borderId="13" xfId="0" applyFont="1" applyFill="1" applyBorder="1" applyAlignment="1" applyProtection="1">
      <alignment horizontal="center"/>
    </xf>
    <xf numFmtId="0" fontId="2" fillId="0" borderId="8" xfId="0" applyFont="1" applyFill="1" applyBorder="1" applyAlignment="1" applyProtection="1">
      <alignment horizontal="center"/>
    </xf>
    <xf numFmtId="0" fontId="8" fillId="0" borderId="0" xfId="5" applyFont="1" applyBorder="1" applyAlignment="1" applyProtection="1"/>
    <xf numFmtId="0" fontId="8" fillId="0" borderId="6" xfId="5" applyFont="1" applyBorder="1" applyAlignment="1" applyProtection="1"/>
    <xf numFmtId="0" fontId="8" fillId="0" borderId="9" xfId="5" applyFont="1" applyFill="1" applyBorder="1" applyAlignment="1" applyProtection="1">
      <alignment horizontal="left" wrapText="1"/>
    </xf>
    <xf numFmtId="0" fontId="2" fillId="0" borderId="0" xfId="0" applyFont="1" applyBorder="1" applyAlignment="1" applyProtection="1"/>
    <xf numFmtId="0" fontId="2" fillId="0" borderId="12" xfId="0" applyFont="1" applyFill="1" applyBorder="1" applyAlignment="1" applyProtection="1">
      <alignment horizontal="center"/>
    </xf>
    <xf numFmtId="0" fontId="2" fillId="0" borderId="11" xfId="0" applyFont="1" applyFill="1" applyBorder="1" applyAlignment="1" applyProtection="1">
      <alignment horizontal="left" wrapText="1"/>
    </xf>
    <xf numFmtId="0" fontId="2" fillId="0" borderId="10" xfId="0" applyFont="1" applyBorder="1" applyAlignment="1" applyProtection="1"/>
    <xf numFmtId="0" fontId="2" fillId="0" borderId="0" xfId="0" applyFont="1" applyFill="1" applyBorder="1" applyAlignment="1" applyProtection="1">
      <alignment wrapText="1"/>
    </xf>
    <xf numFmtId="0" fontId="2" fillId="0" borderId="10" xfId="0" applyFont="1" applyFill="1" applyBorder="1" applyProtection="1"/>
    <xf numFmtId="0" fontId="2" fillId="0" borderId="0" xfId="0" applyFont="1" applyFill="1" applyBorder="1" applyAlignment="1" applyProtection="1">
      <alignment horizontal="left" wrapText="1"/>
    </xf>
    <xf numFmtId="0" fontId="2" fillId="0" borderId="10" xfId="0" applyFont="1" applyFill="1" applyBorder="1" applyAlignment="1" applyProtection="1">
      <alignment wrapText="1"/>
    </xf>
    <xf numFmtId="0" fontId="2" fillId="0" borderId="13" xfId="0" applyFont="1" applyFill="1" applyBorder="1" applyAlignment="1" applyProtection="1">
      <alignment horizontal="left" wrapText="1"/>
    </xf>
    <xf numFmtId="0" fontId="2" fillId="0" borderId="12" xfId="0" applyFont="1" applyFill="1" applyBorder="1" applyAlignment="1" applyProtection="1">
      <alignment wrapText="1"/>
    </xf>
    <xf numFmtId="0" fontId="2" fillId="0" borderId="12" xfId="0" applyFont="1" applyFill="1" applyBorder="1" applyProtection="1"/>
    <xf numFmtId="0" fontId="2" fillId="0" borderId="14" xfId="0" applyFont="1" applyBorder="1" applyProtection="1"/>
    <xf numFmtId="0" fontId="2" fillId="3" borderId="1" xfId="0" applyFont="1" applyFill="1" applyBorder="1" applyProtection="1">
      <protection locked="0"/>
    </xf>
    <xf numFmtId="0" fontId="5" fillId="0" borderId="0" xfId="0" applyFont="1" applyAlignment="1" applyProtection="1">
      <alignment horizontal="right"/>
    </xf>
    <xf numFmtId="0" fontId="5" fillId="0" borderId="0" xfId="0" applyFont="1" applyFill="1" applyBorder="1" applyAlignment="1" applyProtection="1"/>
    <xf numFmtId="44" fontId="5" fillId="0" borderId="0" xfId="2" applyFont="1" applyFill="1" applyBorder="1" applyAlignment="1" applyProtection="1">
      <alignment horizontal="right"/>
    </xf>
    <xf numFmtId="7" fontId="6" fillId="0" borderId="0" xfId="0" applyNumberFormat="1" applyFont="1" applyFill="1" applyBorder="1" applyAlignment="1" applyProtection="1">
      <alignment horizontal="center"/>
    </xf>
    <xf numFmtId="0" fontId="8" fillId="0" borderId="8" xfId="5" applyFont="1" applyFill="1" applyBorder="1" applyProtection="1"/>
    <xf numFmtId="0" fontId="2" fillId="0" borderId="1" xfId="0" applyFont="1" applyFill="1" applyBorder="1" applyAlignment="1" applyProtection="1">
      <alignment horizontal="center"/>
    </xf>
    <xf numFmtId="44" fontId="2" fillId="0" borderId="2" xfId="2" applyFont="1" applyFill="1" applyBorder="1" applyAlignment="1" applyProtection="1">
      <alignment horizontal="right"/>
    </xf>
    <xf numFmtId="0" fontId="2" fillId="0" borderId="2" xfId="0" applyFont="1" applyFill="1" applyBorder="1" applyAlignment="1" applyProtection="1">
      <alignment horizontal="center"/>
    </xf>
    <xf numFmtId="0" fontId="2" fillId="0" borderId="1" xfId="0" applyFont="1" applyFill="1" applyBorder="1" applyAlignment="1" applyProtection="1">
      <alignment horizontal="center"/>
    </xf>
    <xf numFmtId="0" fontId="2" fillId="0" borderId="7" xfId="0" applyFont="1" applyBorder="1" applyAlignment="1" applyProtection="1">
      <alignment vertical="top" wrapText="1"/>
    </xf>
    <xf numFmtId="0" fontId="2" fillId="0" borderId="7" xfId="0" applyFont="1" applyBorder="1" applyAlignment="1" applyProtection="1">
      <alignment horizontal="left" vertical="top" wrapText="1"/>
    </xf>
    <xf numFmtId="0" fontId="2" fillId="0" borderId="7" xfId="0" applyFont="1" applyBorder="1" applyAlignment="1" applyProtection="1">
      <alignment horizontal="left"/>
    </xf>
    <xf numFmtId="0" fontId="2" fillId="0" borderId="2" xfId="0" applyFont="1" applyBorder="1"/>
    <xf numFmtId="0" fontId="2" fillId="0" borderId="2" xfId="3" applyFont="1" applyBorder="1" applyAlignment="1">
      <alignment horizontal="left"/>
    </xf>
    <xf numFmtId="0" fontId="2" fillId="0" borderId="2" xfId="0" applyFont="1" applyFill="1" applyBorder="1"/>
    <xf numFmtId="0" fontId="2" fillId="0" borderId="6" xfId="0" applyFont="1" applyBorder="1"/>
    <xf numFmtId="0" fontId="2" fillId="0" borderId="1" xfId="3" applyFont="1" applyFill="1" applyBorder="1"/>
    <xf numFmtId="0" fontId="2" fillId="0" borderId="1" xfId="4" applyFont="1" applyFill="1" applyBorder="1" applyAlignment="1">
      <alignment horizontal="left"/>
    </xf>
    <xf numFmtId="0" fontId="2" fillId="0" borderId="1" xfId="3" applyFont="1" applyFill="1" applyBorder="1" applyAlignment="1">
      <alignment horizontal="left"/>
    </xf>
    <xf numFmtId="0" fontId="2" fillId="0" borderId="1" xfId="3" applyFont="1" applyBorder="1" applyAlignment="1">
      <alignment horizontal="left"/>
    </xf>
    <xf numFmtId="0" fontId="2" fillId="0" borderId="2" xfId="0" applyFont="1" applyBorder="1" applyAlignment="1"/>
    <xf numFmtId="0" fontId="2" fillId="0" borderId="15" xfId="0" applyFont="1" applyBorder="1"/>
    <xf numFmtId="0" fontId="2" fillId="0" borderId="15" xfId="0" applyFont="1" applyBorder="1" applyProtection="1"/>
    <xf numFmtId="0" fontId="9" fillId="0" borderId="4" xfId="0" applyFont="1" applyBorder="1" applyAlignment="1">
      <alignment horizontal="left" vertical="top" wrapText="1"/>
    </xf>
    <xf numFmtId="0" fontId="9" fillId="0" borderId="15" xfId="0" applyFont="1" applyBorder="1" applyAlignment="1">
      <alignment horizontal="left" vertical="top" wrapText="1"/>
    </xf>
    <xf numFmtId="0" fontId="9" fillId="0" borderId="3" xfId="0" applyFont="1" applyBorder="1" applyAlignment="1">
      <alignment horizontal="left" vertical="top" wrapText="1"/>
    </xf>
  </cellXfs>
  <cellStyles count="6">
    <cellStyle name="Comma" xfId="1" builtinId="3"/>
    <cellStyle name="Currency" xfId="2" builtinId="4"/>
    <cellStyle name="Hyperlink" xfId="5" builtinId="8"/>
    <cellStyle name="Normal" xfId="0" builtinId="0"/>
    <cellStyle name="Normal 2" xfId="4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anielb@aksales.com" TargetMode="External"/><Relationship Id="rId2" Type="http://schemas.openxmlformats.org/officeDocument/2006/relationships/hyperlink" Target="mailto:richardd@aksales.com" TargetMode="External"/><Relationship Id="rId1" Type="http://schemas.openxmlformats.org/officeDocument/2006/relationships/hyperlink" Target="mailto:raymarcum@kendallauto.com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raymarcum@kendallauto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  <pageSetUpPr fitToPage="1"/>
  </sheetPr>
  <dimension ref="A1:R42"/>
  <sheetViews>
    <sheetView tabSelected="1" topLeftCell="D1" zoomScale="110" zoomScaleNormal="110" zoomScalePageLayoutView="90" workbookViewId="0">
      <selection activeCell="M29" sqref="M29"/>
    </sheetView>
  </sheetViews>
  <sheetFormatPr defaultColWidth="9.33203125" defaultRowHeight="13.15" customHeight="1"/>
  <cols>
    <col min="1" max="1" width="1.6640625" style="1" customWidth="1"/>
    <col min="2" max="2" width="6.33203125" style="1" customWidth="1"/>
    <col min="3" max="3" width="81.6640625" style="1" customWidth="1"/>
    <col min="4" max="4" width="2.83203125" style="1" customWidth="1"/>
    <col min="5" max="5" width="25" style="1" bestFit="1" customWidth="1"/>
    <col min="6" max="6" width="2.83203125" style="1" customWidth="1"/>
    <col min="7" max="7" width="31.5" style="1" bestFit="1" customWidth="1"/>
    <col min="8" max="8" width="6.6640625" style="2" customWidth="1"/>
    <col min="9" max="9" width="62" style="1" bestFit="1" customWidth="1"/>
    <col min="10" max="10" width="12" style="1" bestFit="1" customWidth="1"/>
    <col min="11" max="11" width="30.6640625" style="1" bestFit="1" customWidth="1"/>
    <col min="12" max="12" width="1.83203125" style="1" customWidth="1"/>
    <col min="13" max="13" width="47.33203125" style="1" bestFit="1" customWidth="1"/>
    <col min="14" max="14" width="25" style="1" bestFit="1" customWidth="1"/>
    <col min="15" max="15" width="27.83203125" style="1" customWidth="1"/>
    <col min="16" max="16384" width="9.33203125" style="1"/>
  </cols>
  <sheetData>
    <row r="1" spans="1:15" ht="13.15" customHeight="1">
      <c r="B1" s="61" t="s">
        <v>41</v>
      </c>
      <c r="E1" s="60" t="s">
        <v>34</v>
      </c>
      <c r="G1" s="59"/>
      <c r="K1" s="28"/>
      <c r="L1" s="6"/>
      <c r="M1" s="3"/>
      <c r="N1" s="6"/>
    </row>
    <row r="2" spans="1:15" ht="13.15" customHeight="1">
      <c r="B2" s="72" t="s">
        <v>42</v>
      </c>
      <c r="C2" s="58"/>
      <c r="D2" s="3"/>
      <c r="E2" s="3"/>
      <c r="F2" s="3"/>
      <c r="G2" s="3"/>
      <c r="H2" s="4"/>
      <c r="I2" s="3"/>
      <c r="K2" s="28"/>
      <c r="L2" s="6"/>
      <c r="M2" s="3"/>
      <c r="N2" s="6"/>
    </row>
    <row r="3" spans="1:15" ht="12">
      <c r="B3" s="80" t="s">
        <v>43</v>
      </c>
      <c r="C3" s="69"/>
      <c r="D3" s="3"/>
    </row>
    <row r="4" spans="1:15" ht="13.15" customHeight="1">
      <c r="B4" s="72" t="s">
        <v>44</v>
      </c>
      <c r="C4" s="30"/>
      <c r="D4" s="3"/>
    </row>
    <row r="5" spans="1:15" ht="13.15" customHeight="1">
      <c r="B5" s="72" t="s">
        <v>45</v>
      </c>
      <c r="C5" s="30"/>
      <c r="D5" s="3"/>
    </row>
    <row r="6" spans="1:15" ht="13.15" customHeight="1">
      <c r="B6" s="72" t="s">
        <v>46</v>
      </c>
      <c r="C6" s="30"/>
      <c r="D6" s="3"/>
    </row>
    <row r="7" spans="1:15" ht="13.15" customHeight="1">
      <c r="B7" s="72" t="s">
        <v>47</v>
      </c>
      <c r="C7" s="30"/>
      <c r="D7" s="3"/>
    </row>
    <row r="8" spans="1:15" ht="13.15" customHeight="1">
      <c r="B8" s="72" t="s">
        <v>48</v>
      </c>
      <c r="C8" s="30"/>
      <c r="D8" s="3"/>
    </row>
    <row r="9" spans="1:15" ht="13.15" customHeight="1">
      <c r="B9" s="72" t="s">
        <v>22</v>
      </c>
      <c r="C9" s="30"/>
      <c r="D9" s="3"/>
    </row>
    <row r="10" spans="1:15" ht="13.15" customHeight="1">
      <c r="B10" s="72" t="s">
        <v>19</v>
      </c>
      <c r="C10" s="30"/>
      <c r="D10" s="3"/>
    </row>
    <row r="11" spans="1:15" ht="13.15" customHeight="1">
      <c r="B11" s="72" t="s">
        <v>49</v>
      </c>
      <c r="C11" s="30"/>
      <c r="D11" s="3"/>
    </row>
    <row r="12" spans="1:15" ht="13.15" customHeight="1">
      <c r="B12" s="72" t="s">
        <v>15</v>
      </c>
      <c r="C12" s="30"/>
      <c r="D12" s="3"/>
    </row>
    <row r="13" spans="1:15" ht="13.15" customHeight="1">
      <c r="B13" s="72" t="s">
        <v>14</v>
      </c>
      <c r="C13" s="30"/>
      <c r="D13" s="3"/>
      <c r="E13" s="57" t="s">
        <v>33</v>
      </c>
      <c r="F13" s="3"/>
      <c r="G13" s="57" t="s">
        <v>32</v>
      </c>
      <c r="H13" s="4"/>
      <c r="I13" s="3"/>
      <c r="K13" s="28"/>
      <c r="L13" s="6"/>
      <c r="M13" s="3"/>
      <c r="N13" s="6"/>
    </row>
    <row r="14" spans="1:15" ht="13.15" customHeight="1" thickBot="1">
      <c r="A14" s="2"/>
      <c r="B14" s="72" t="s">
        <v>50</v>
      </c>
      <c r="C14" s="31"/>
      <c r="D14" s="4"/>
      <c r="E14" s="52" t="str">
        <f>I16</f>
        <v>Contact:  Daniel Bacon</v>
      </c>
      <c r="F14" s="3"/>
      <c r="G14" s="52" t="s">
        <v>26</v>
      </c>
      <c r="H14" s="4"/>
      <c r="I14" s="3"/>
      <c r="K14" s="28"/>
      <c r="L14" s="6"/>
      <c r="M14" s="3"/>
      <c r="N14" s="6"/>
      <c r="O14" s="53"/>
    </row>
    <row r="15" spans="1:15" ht="13.15" customHeight="1">
      <c r="B15" s="72" t="s">
        <v>51</v>
      </c>
      <c r="C15" s="37"/>
      <c r="D15" s="3"/>
      <c r="E15" s="52" t="s">
        <v>31</v>
      </c>
      <c r="F15" s="3"/>
      <c r="G15" s="52" t="s">
        <v>30</v>
      </c>
      <c r="H15" s="4"/>
      <c r="I15" s="56" t="s">
        <v>29</v>
      </c>
      <c r="J15" s="28"/>
      <c r="K15" s="6"/>
      <c r="L15" s="3"/>
      <c r="M15" s="55" t="s">
        <v>28</v>
      </c>
      <c r="N15" s="53"/>
    </row>
    <row r="16" spans="1:15" ht="13.15" customHeight="1">
      <c r="B16" s="72" t="s">
        <v>52</v>
      </c>
      <c r="C16" s="33"/>
      <c r="D16" s="3"/>
      <c r="E16" s="52" t="s">
        <v>23</v>
      </c>
      <c r="F16" s="3"/>
      <c r="G16" s="52" t="s">
        <v>23</v>
      </c>
      <c r="H16" s="4"/>
      <c r="I16" s="54" t="s">
        <v>27</v>
      </c>
      <c r="J16" s="51"/>
      <c r="K16" s="6"/>
      <c r="L16" s="3"/>
      <c r="M16" s="49" t="s">
        <v>26</v>
      </c>
      <c r="N16" s="53"/>
    </row>
    <row r="17" spans="1:18" ht="13.15" customHeight="1">
      <c r="B17" s="72" t="s">
        <v>53</v>
      </c>
      <c r="C17" s="70"/>
      <c r="D17" s="3"/>
      <c r="E17" s="52" t="s">
        <v>21</v>
      </c>
      <c r="F17" s="3"/>
      <c r="G17" s="52" t="s">
        <v>20</v>
      </c>
      <c r="H17" s="4"/>
      <c r="I17" s="54" t="s">
        <v>25</v>
      </c>
      <c r="J17" s="51"/>
      <c r="K17" s="6"/>
      <c r="L17" s="3"/>
      <c r="M17" s="49" t="s">
        <v>24</v>
      </c>
      <c r="N17" s="53"/>
    </row>
    <row r="18" spans="1:18" ht="13.15" customHeight="1">
      <c r="B18" s="73" t="s">
        <v>54</v>
      </c>
      <c r="C18" s="70"/>
      <c r="D18" s="3"/>
      <c r="E18" s="52" t="s">
        <v>18</v>
      </c>
      <c r="F18" s="3"/>
      <c r="G18" s="52" t="s">
        <v>17</v>
      </c>
      <c r="H18" s="4"/>
      <c r="I18" s="50" t="s">
        <v>23</v>
      </c>
      <c r="J18" s="51"/>
      <c r="K18" s="28"/>
      <c r="L18" s="3"/>
      <c r="M18" s="49" t="s">
        <v>23</v>
      </c>
    </row>
    <row r="19" spans="1:18" ht="13.15" customHeight="1">
      <c r="B19" s="72" t="s">
        <v>55</v>
      </c>
      <c r="C19" s="71"/>
      <c r="D19" s="3"/>
      <c r="E19" s="64" t="str">
        <f>I21</f>
        <v>danielb@aksales.com</v>
      </c>
      <c r="F19" s="3"/>
      <c r="G19" s="64" t="s">
        <v>39</v>
      </c>
      <c r="H19" s="4"/>
      <c r="I19" s="50" t="s">
        <v>21</v>
      </c>
      <c r="J19" s="47"/>
      <c r="K19" s="6"/>
      <c r="L19" s="28"/>
      <c r="M19" s="49" t="s">
        <v>20</v>
      </c>
    </row>
    <row r="20" spans="1:18" ht="13.15" customHeight="1">
      <c r="B20" s="72" t="s">
        <v>56</v>
      </c>
      <c r="C20" s="32"/>
      <c r="D20" s="3"/>
      <c r="E20" s="3"/>
      <c r="F20" s="3"/>
      <c r="G20" s="3"/>
      <c r="H20" s="4"/>
      <c r="I20" s="50" t="s">
        <v>18</v>
      </c>
      <c r="J20" s="47"/>
      <c r="K20" s="6"/>
      <c r="L20" s="28"/>
      <c r="M20" s="49" t="s">
        <v>17</v>
      </c>
    </row>
    <row r="21" spans="1:18" ht="13.15" customHeight="1" thickBot="1">
      <c r="B21" s="72" t="s">
        <v>10</v>
      </c>
      <c r="C21" s="31"/>
      <c r="D21" s="3"/>
      <c r="E21" s="48" t="s">
        <v>63</v>
      </c>
      <c r="F21" s="3"/>
      <c r="G21" s="65" t="s">
        <v>60</v>
      </c>
      <c r="H21" s="6"/>
      <c r="I21" s="64" t="s">
        <v>16</v>
      </c>
      <c r="J21" s="47"/>
      <c r="K21" s="6"/>
      <c r="L21" s="3"/>
      <c r="M21" s="46" t="s">
        <v>39</v>
      </c>
    </row>
    <row r="22" spans="1:18" ht="13.15" customHeight="1" thickBot="1">
      <c r="B22" s="72" t="s">
        <v>9</v>
      </c>
      <c r="C22" s="30"/>
      <c r="D22" s="3"/>
      <c r="E22" s="7" t="s">
        <v>64</v>
      </c>
      <c r="F22" s="52"/>
      <c r="G22" s="65" t="s">
        <v>61</v>
      </c>
      <c r="H22" s="6"/>
      <c r="I22" s="45"/>
      <c r="J22" s="44"/>
      <c r="K22" s="6"/>
      <c r="L22" s="3"/>
      <c r="M22" s="3"/>
    </row>
    <row r="23" spans="1:18" ht="13.15" customHeight="1">
      <c r="B23" s="74" t="s">
        <v>57</v>
      </c>
      <c r="C23" s="30"/>
      <c r="D23" s="3"/>
      <c r="E23" s="43"/>
      <c r="F23" s="8"/>
      <c r="G23" s="65"/>
      <c r="H23" s="6"/>
      <c r="I23" s="41" t="s">
        <v>13</v>
      </c>
      <c r="J23" s="3"/>
      <c r="K23" s="6"/>
      <c r="L23" s="3"/>
      <c r="M23" s="42" t="s">
        <v>13</v>
      </c>
    </row>
    <row r="24" spans="1:18" ht="13.15" customHeight="1">
      <c r="B24" s="75" t="s">
        <v>8</v>
      </c>
      <c r="C24" s="27"/>
      <c r="D24" s="3"/>
      <c r="E24" s="40">
        <f>I24</f>
        <v>28018</v>
      </c>
      <c r="F24" s="16"/>
      <c r="G24" s="40">
        <f>M24</f>
        <v>29475</v>
      </c>
      <c r="H24" s="62"/>
      <c r="I24" s="39">
        <v>28018</v>
      </c>
      <c r="J24" s="4"/>
      <c r="K24" s="6"/>
      <c r="L24" s="4"/>
      <c r="M24" s="38">
        <v>29475</v>
      </c>
    </row>
    <row r="25" spans="1:18" ht="13.15" customHeight="1" thickBot="1">
      <c r="B25" s="81"/>
      <c r="C25" s="82"/>
      <c r="D25" s="3"/>
      <c r="E25" s="36" t="s">
        <v>12</v>
      </c>
      <c r="F25" s="14"/>
      <c r="G25" s="36" t="s">
        <v>11</v>
      </c>
      <c r="H25" s="29"/>
      <c r="I25" s="34"/>
      <c r="J25" s="3"/>
      <c r="K25" s="3"/>
      <c r="L25" s="3"/>
      <c r="M25" s="35"/>
    </row>
    <row r="26" spans="1:18" ht="13.15" customHeight="1">
      <c r="B26" s="26" t="s">
        <v>7</v>
      </c>
      <c r="C26" s="25"/>
      <c r="D26" s="3"/>
      <c r="E26" s="24"/>
      <c r="F26" s="14"/>
      <c r="G26" s="29"/>
      <c r="H26" s="24"/>
      <c r="I26" s="63" t="s">
        <v>7</v>
      </c>
      <c r="J26" s="23" t="s">
        <v>6</v>
      </c>
      <c r="K26" s="7" t="s">
        <v>5</v>
      </c>
      <c r="M26" s="63" t="s">
        <v>7</v>
      </c>
      <c r="N26" s="23" t="s">
        <v>6</v>
      </c>
      <c r="O26" s="7" t="s">
        <v>5</v>
      </c>
    </row>
    <row r="27" spans="1:18" ht="13.15" customHeight="1">
      <c r="A27" s="21"/>
      <c r="B27" s="20">
        <v>0</v>
      </c>
      <c r="C27" s="76" t="s">
        <v>58</v>
      </c>
      <c r="D27" s="3"/>
      <c r="E27" s="19" t="str">
        <f t="shared" ref="E27:E32" si="0">IF(B27&gt;0,J27,"")</f>
        <v/>
      </c>
      <c r="F27" s="16"/>
      <c r="G27" s="12" t="str">
        <f t="shared" ref="G27:G32" si="1">IF(B27&gt;0,N27," ")</f>
        <v xml:space="preserve"> </v>
      </c>
      <c r="H27" s="18"/>
      <c r="I27" s="76" t="s">
        <v>58</v>
      </c>
      <c r="J27" s="22">
        <v>564</v>
      </c>
      <c r="K27" s="7"/>
      <c r="M27" s="76" t="s">
        <v>58</v>
      </c>
      <c r="N27" s="22" t="s">
        <v>36</v>
      </c>
      <c r="O27" s="7"/>
    </row>
    <row r="28" spans="1:18" ht="13.15" customHeight="1">
      <c r="A28" s="21"/>
      <c r="B28" s="20">
        <v>0</v>
      </c>
      <c r="C28" s="76" t="s">
        <v>4</v>
      </c>
      <c r="D28" s="3"/>
      <c r="E28" s="19" t="str">
        <f t="shared" si="0"/>
        <v/>
      </c>
      <c r="F28" s="16"/>
      <c r="G28" s="12" t="str">
        <f t="shared" si="1"/>
        <v xml:space="preserve"> </v>
      </c>
      <c r="H28" s="18"/>
      <c r="I28" s="76" t="s">
        <v>4</v>
      </c>
      <c r="J28" s="22">
        <v>210</v>
      </c>
      <c r="K28" s="7" t="s">
        <v>37</v>
      </c>
      <c r="M28" s="76" t="s">
        <v>4</v>
      </c>
      <c r="N28" s="22" t="s">
        <v>36</v>
      </c>
      <c r="O28" s="7"/>
    </row>
    <row r="29" spans="1:18" ht="13.15" customHeight="1">
      <c r="A29" s="21"/>
      <c r="B29" s="20">
        <v>0</v>
      </c>
      <c r="C29" s="77" t="s">
        <v>40</v>
      </c>
      <c r="D29" s="3"/>
      <c r="E29" s="19" t="str">
        <f t="shared" si="0"/>
        <v/>
      </c>
      <c r="F29" s="16"/>
      <c r="G29" s="12" t="str">
        <f t="shared" si="1"/>
        <v xml:space="preserve"> </v>
      </c>
      <c r="H29" s="18"/>
      <c r="I29" s="77" t="s">
        <v>40</v>
      </c>
      <c r="J29" s="22">
        <v>499</v>
      </c>
      <c r="K29" s="7"/>
      <c r="M29" s="77" t="s">
        <v>40</v>
      </c>
      <c r="N29" s="19" t="s">
        <v>38</v>
      </c>
      <c r="O29" s="7"/>
    </row>
    <row r="30" spans="1:18" ht="13.15" customHeight="1">
      <c r="A30" s="21"/>
      <c r="B30" s="20">
        <v>0</v>
      </c>
      <c r="C30" s="77" t="s">
        <v>59</v>
      </c>
      <c r="D30" s="3"/>
      <c r="E30" s="19" t="str">
        <f t="shared" si="0"/>
        <v/>
      </c>
      <c r="F30" s="16"/>
      <c r="G30" s="12" t="str">
        <f t="shared" si="1"/>
        <v xml:space="preserve"> </v>
      </c>
      <c r="H30" s="18"/>
      <c r="I30" s="77" t="s">
        <v>59</v>
      </c>
      <c r="J30" s="22">
        <v>105</v>
      </c>
      <c r="K30" s="7" t="s">
        <v>3</v>
      </c>
      <c r="M30" s="77" t="s">
        <v>59</v>
      </c>
      <c r="N30" s="19">
        <v>90</v>
      </c>
      <c r="O30" s="7"/>
    </row>
    <row r="31" spans="1:18" ht="13.15" customHeight="1">
      <c r="A31" s="21"/>
      <c r="B31" s="20">
        <v>0</v>
      </c>
      <c r="C31" s="78" t="s">
        <v>2</v>
      </c>
      <c r="D31" s="3"/>
      <c r="E31" s="19" t="str">
        <f t="shared" si="0"/>
        <v/>
      </c>
      <c r="F31" s="16"/>
      <c r="G31" s="12" t="str">
        <f t="shared" si="1"/>
        <v xml:space="preserve"> </v>
      </c>
      <c r="H31" s="18"/>
      <c r="I31" s="78" t="s">
        <v>2</v>
      </c>
      <c r="J31" s="22">
        <v>290</v>
      </c>
      <c r="K31" s="7"/>
      <c r="M31" s="78" t="s">
        <v>2</v>
      </c>
      <c r="N31" s="19">
        <v>357</v>
      </c>
      <c r="O31" s="7"/>
    </row>
    <row r="32" spans="1:18" ht="13.15" customHeight="1">
      <c r="A32" s="21"/>
      <c r="B32" s="20">
        <v>0</v>
      </c>
      <c r="C32" s="79" t="s">
        <v>35</v>
      </c>
      <c r="D32" s="3"/>
      <c r="E32" s="19" t="str">
        <f t="shared" si="0"/>
        <v/>
      </c>
      <c r="F32" s="16"/>
      <c r="G32" s="12" t="str">
        <f t="shared" si="1"/>
        <v xml:space="preserve"> </v>
      </c>
      <c r="H32" s="18"/>
      <c r="I32" s="79" t="s">
        <v>35</v>
      </c>
      <c r="J32" s="22">
        <v>0</v>
      </c>
      <c r="K32" s="83" t="s">
        <v>62</v>
      </c>
      <c r="L32" s="84"/>
      <c r="M32" s="84"/>
      <c r="N32" s="84"/>
      <c r="O32" s="84"/>
      <c r="P32" s="84"/>
      <c r="Q32" s="84"/>
      <c r="R32" s="85"/>
    </row>
    <row r="33" spans="2:15" ht="13.15" customHeight="1">
      <c r="B33" s="6"/>
      <c r="C33" s="17"/>
      <c r="D33" s="3"/>
      <c r="E33" s="16"/>
      <c r="F33" s="14"/>
      <c r="G33" s="16"/>
      <c r="H33" s="16"/>
      <c r="I33" s="3"/>
      <c r="K33" s="15"/>
      <c r="L33" s="15"/>
      <c r="M33" s="3"/>
      <c r="N33" s="3"/>
      <c r="O33" s="3"/>
    </row>
    <row r="34" spans="2:15" ht="13.15" customHeight="1">
      <c r="B34" s="68" t="s">
        <v>1</v>
      </c>
      <c r="C34" s="67"/>
      <c r="D34" s="3"/>
      <c r="E34" s="13">
        <f>SUM(E27:E32)+E24</f>
        <v>28018</v>
      </c>
      <c r="F34" s="14"/>
      <c r="G34" s="13">
        <f>SUM(G27:G32)+G24</f>
        <v>29475</v>
      </c>
      <c r="H34" s="66"/>
      <c r="I34" s="11"/>
      <c r="J34" s="3"/>
      <c r="M34" s="3"/>
      <c r="N34" s="3"/>
      <c r="O34" s="3"/>
    </row>
    <row r="35" spans="2:15" ht="13.15" customHeight="1">
      <c r="B35" s="68" t="s">
        <v>0</v>
      </c>
      <c r="C35" s="67"/>
      <c r="D35" s="3"/>
      <c r="E35" s="10"/>
      <c r="F35" s="10"/>
      <c r="G35" s="10"/>
      <c r="H35" s="9"/>
      <c r="I35" s="3"/>
      <c r="J35" s="3"/>
      <c r="M35" s="3"/>
      <c r="N35" s="3"/>
      <c r="O35" s="3"/>
    </row>
    <row r="36" spans="2:15" ht="13.15" hidden="1" customHeight="1">
      <c r="B36" s="3"/>
      <c r="C36" s="3"/>
      <c r="D36" s="3"/>
      <c r="E36" s="3" t="b">
        <f>OR(,E34&gt;G34,)</f>
        <v>0</v>
      </c>
      <c r="F36" s="3"/>
      <c r="G36" s="3" t="b">
        <f>OR(G34&gt;E34)</f>
        <v>1</v>
      </c>
      <c r="H36" s="4"/>
      <c r="I36" s="3"/>
      <c r="J36" s="3"/>
      <c r="M36" s="3"/>
      <c r="N36" s="3"/>
      <c r="O36" s="3"/>
    </row>
    <row r="37" spans="2:15" ht="13.15" customHeight="1">
      <c r="B37" s="3"/>
      <c r="C37" s="3"/>
      <c r="D37" s="3"/>
      <c r="E37" s="7" t="str">
        <f>IF(E36=FALSE,"Purchase","Don't Purchase")</f>
        <v>Purchase</v>
      </c>
      <c r="F37" s="8"/>
      <c r="G37" s="7" t="str">
        <f>IF(G36=FALSE,"Purchase","Don't Purchase")</f>
        <v>Don't Purchase</v>
      </c>
      <c r="H37" s="67"/>
      <c r="I37" s="6"/>
      <c r="J37" s="3"/>
      <c r="M37" s="3"/>
      <c r="N37" s="3"/>
      <c r="O37" s="3"/>
    </row>
    <row r="38" spans="2:15" ht="13.15" customHeight="1">
      <c r="B38" s="3"/>
      <c r="C38" s="3"/>
      <c r="D38" s="3"/>
      <c r="E38" s="3"/>
      <c r="F38" s="3"/>
      <c r="G38" s="3"/>
      <c r="H38" s="4"/>
      <c r="I38" s="3"/>
      <c r="J38" s="3"/>
      <c r="M38" s="3"/>
      <c r="N38" s="3"/>
      <c r="O38" s="3"/>
    </row>
    <row r="39" spans="2:15" ht="13.15" customHeight="1">
      <c r="B39" s="3"/>
      <c r="C39" s="3"/>
      <c r="D39" s="3"/>
      <c r="E39" s="3"/>
      <c r="F39" s="5"/>
      <c r="G39" s="3"/>
      <c r="H39" s="4"/>
      <c r="I39" s="3"/>
      <c r="J39" s="3"/>
      <c r="M39" s="3"/>
      <c r="N39" s="3"/>
      <c r="O39" s="3"/>
    </row>
    <row r="40" spans="2:15" ht="13.15" customHeight="1">
      <c r="B40" s="3"/>
      <c r="C40" s="3"/>
      <c r="D40" s="3"/>
      <c r="E40" s="3"/>
      <c r="F40" s="3"/>
      <c r="G40" s="3"/>
      <c r="H40" s="4"/>
      <c r="I40" s="3"/>
      <c r="J40" s="3"/>
      <c r="M40" s="3"/>
      <c r="N40" s="3"/>
      <c r="O40" s="3"/>
    </row>
    <row r="41" spans="2:15" ht="13.15" customHeight="1">
      <c r="B41" s="3"/>
      <c r="C41" s="3"/>
      <c r="D41" s="3"/>
      <c r="E41" s="3"/>
      <c r="F41" s="3"/>
      <c r="G41" s="3"/>
      <c r="H41" s="4"/>
      <c r="I41" s="3"/>
      <c r="J41" s="3"/>
      <c r="M41" s="3"/>
      <c r="N41" s="3"/>
      <c r="O41" s="3"/>
    </row>
    <row r="42" spans="2:15" ht="13.15" customHeight="1">
      <c r="B42" s="3"/>
      <c r="C42" s="3"/>
      <c r="D42" s="3"/>
      <c r="E42" s="3"/>
      <c r="F42" s="3"/>
      <c r="G42" s="3"/>
      <c r="H42" s="4"/>
      <c r="I42" s="3"/>
      <c r="J42" s="3"/>
    </row>
  </sheetData>
  <sheetProtection selectLockedCells="1"/>
  <protectedRanges>
    <protectedRange password="E94C" sqref="H25" name="Range1"/>
  </protectedRanges>
  <mergeCells count="1">
    <mergeCell ref="K32:R32"/>
  </mergeCells>
  <hyperlinks>
    <hyperlink ref="M21" r:id="rId1"/>
    <hyperlink ref="E19" r:id="rId2" display="richardd@aksales.com"/>
    <hyperlink ref="I21" r:id="rId3"/>
    <hyperlink ref="G19" r:id="rId4"/>
  </hyperlinks>
  <printOptions verticalCentered="1"/>
  <pageMargins left="0.25" right="0.25" top="0.3" bottom="0.16" header="0.2" footer="0.16"/>
  <pageSetup orientation="landscape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130CC</vt:lpstr>
      <vt:lpstr>'130CC'!Print_Area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Applebee, Abby A (DOT)</dc:creator>
  <cp:lastModifiedBy>Futrel, Kristi L (DOT)</cp:lastModifiedBy>
  <cp:lastPrinted>2019-09-27T22:35:44Z</cp:lastPrinted>
  <dcterms:created xsi:type="dcterms:W3CDTF">2019-09-26T23:09:15Z</dcterms:created>
  <dcterms:modified xsi:type="dcterms:W3CDTF">2020-10-01T21:05:00Z</dcterms:modified>
</cp:coreProperties>
</file>