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New Website Faux\sef\contract_awards\Pricing\"/>
    </mc:Choice>
  </mc:AlternateContent>
  <bookViews>
    <workbookView xWindow="0" yWindow="0" windowWidth="21570" windowHeight="7140"/>
  </bookViews>
  <sheets>
    <sheet name="Lot 1" sheetId="1" r:id="rId1"/>
    <sheet name="Lot 2" sheetId="2" r:id="rId2"/>
  </sheets>
  <definedNames>
    <definedName name="Text49" localSheetId="0">'Lot 1'!#REF!</definedName>
    <definedName name="Text51" localSheetId="0">'Lot 1'!#REF!</definedName>
    <definedName name="Text52" localSheetId="0">'Lot 1'!#REF!</definedName>
    <definedName name="Text53" localSheetId="0">'Lot 1'!#REF!</definedName>
    <definedName name="Text54" localSheetId="0">'Lot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9" i="2"/>
  <c r="D18" i="2"/>
  <c r="D14" i="2"/>
  <c r="D11" i="2"/>
  <c r="D8" i="2"/>
  <c r="D5" i="2"/>
  <c r="D2" i="2"/>
  <c r="D19" i="1"/>
  <c r="D18" i="1"/>
  <c r="D17" i="1"/>
  <c r="D14" i="1"/>
  <c r="D11" i="1"/>
  <c r="D8" i="1"/>
  <c r="D5" i="1"/>
  <c r="C19" i="2"/>
  <c r="C18" i="2"/>
  <c r="C17" i="2"/>
  <c r="C14" i="2"/>
  <c r="C11" i="2"/>
  <c r="C8" i="2"/>
  <c r="C5" i="2"/>
  <c r="C2" i="2"/>
  <c r="D2" i="1"/>
  <c r="C19" i="1"/>
  <c r="C18" i="1"/>
  <c r="C17" i="1"/>
  <c r="C14" i="1"/>
  <c r="C11" i="1"/>
  <c r="C8" i="1"/>
  <c r="C5" i="1"/>
  <c r="C2" i="1"/>
  <c r="C20" i="2" l="1"/>
  <c r="D20" i="2"/>
  <c r="D21" i="2" l="1"/>
  <c r="D22" i="2" s="1"/>
  <c r="D20" i="1" l="1"/>
  <c r="C20" i="1"/>
  <c r="C21" i="1" l="1"/>
  <c r="C22" i="1" s="1"/>
  <c r="D21" i="1"/>
  <c r="D22" i="1" s="1"/>
  <c r="C21" i="2"/>
  <c r="C22" i="2" s="1"/>
</calcChain>
</file>

<file path=xl/sharedStrings.xml><?xml version="1.0" encoding="utf-8"?>
<sst xmlns="http://schemas.openxmlformats.org/spreadsheetml/2006/main" count="72" uniqueCount="39">
  <si>
    <t>Description</t>
  </si>
  <si>
    <t>Motor Grader, Minimum 42,340 pound operating weight</t>
  </si>
  <si>
    <t>109.0 Auto Lube</t>
  </si>
  <si>
    <t>110.1 Push Block</t>
  </si>
  <si>
    <t>110.2 Snow Wing</t>
  </si>
  <si>
    <t>110.3 HD Plow</t>
  </si>
  <si>
    <t>111.0 Training</t>
  </si>
  <si>
    <t>112.7 Diagnostic Software</t>
  </si>
  <si>
    <t>1128.8 Radios</t>
  </si>
  <si>
    <t>Motor Grader, Minimum 44,540 pound operating weight</t>
  </si>
  <si>
    <t>209.0 Auto Lube</t>
  </si>
  <si>
    <t>210.1 Push Block</t>
  </si>
  <si>
    <t>210.2 Snow Wing</t>
  </si>
  <si>
    <t>210.3 HD Plow</t>
  </si>
  <si>
    <t>211.0 Training</t>
  </si>
  <si>
    <t>212.7 Diagnostic Software</t>
  </si>
  <si>
    <t>212.8 Radios</t>
  </si>
  <si>
    <t xml:space="preserve">205.9 Steering Wheel </t>
  </si>
  <si>
    <t>Make/Model:</t>
  </si>
  <si>
    <t>Airport Equipment</t>
  </si>
  <si>
    <t>NC Machinery</t>
  </si>
  <si>
    <t>2020 John Deere 670G</t>
  </si>
  <si>
    <t>Goenveld</t>
  </si>
  <si>
    <t>Henke AHW-12</t>
  </si>
  <si>
    <t>John Deere</t>
  </si>
  <si>
    <t>Henke FV12</t>
  </si>
  <si>
    <t>2020 Caterpillar 140</t>
  </si>
  <si>
    <t>Grease Commander</t>
  </si>
  <si>
    <t>Caterpillar</t>
  </si>
  <si>
    <t>Henke AHW12FR</t>
  </si>
  <si>
    <t>Not Available</t>
  </si>
  <si>
    <t>2020 Caterpillar 160</t>
  </si>
  <si>
    <t>2020 John Deere 870G</t>
  </si>
  <si>
    <t>Groenveld</t>
  </si>
  <si>
    <t>Henke AHW12</t>
  </si>
  <si>
    <t>105.9 Steering Wheel Option</t>
  </si>
  <si>
    <t>1.5% Increase 4/14/2021</t>
  </si>
  <si>
    <t>5/13/2021 2% price increase</t>
  </si>
  <si>
    <t>5/13/2021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</si>
</sst>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4" fillId="2" borderId="0" xfId="0" applyFont="1" applyFill="1" applyAlignment="1">
      <alignment vertical="center"/>
    </xf>
    <xf numFmtId="44" fontId="2" fillId="0" borderId="0" xfId="1" applyFont="1"/>
    <xf numFmtId="44" fontId="4" fillId="2" borderId="0" xfId="1" applyFont="1" applyFill="1"/>
    <xf numFmtId="0" fontId="4" fillId="0" borderId="0" xfId="0" applyFont="1"/>
    <xf numFmtId="0" fontId="2" fillId="0" borderId="0" xfId="0" applyFont="1" applyAlignment="1">
      <alignment horizontal="right" vertical="center"/>
    </xf>
    <xf numFmtId="44" fontId="2" fillId="0" borderId="0" xfId="1" applyFont="1" applyAlignment="1">
      <alignment horizontal="right"/>
    </xf>
    <xf numFmtId="44" fontId="4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19" sqref="L19"/>
    </sheetView>
  </sheetViews>
  <sheetFormatPr defaultRowHeight="12.75" x14ac:dyDescent="0.2"/>
  <cols>
    <col min="1" max="1" width="2" style="2" bestFit="1" customWidth="1"/>
    <col min="2" max="2" width="47.5703125" style="2" bestFit="1" customWidth="1"/>
    <col min="3" max="3" width="21.42578125" style="7" bestFit="1" customWidth="1"/>
    <col min="4" max="4" width="19" style="7" bestFit="1" customWidth="1"/>
    <col min="5" max="7" width="9.140625" style="2"/>
    <col min="8" max="8" width="22" style="2" hidden="1" customWidth="1"/>
    <col min="9" max="9" width="14" style="2" hidden="1" customWidth="1"/>
    <col min="10" max="11" width="0" style="2" hidden="1" customWidth="1"/>
    <col min="12" max="16384" width="9.140625" style="2"/>
  </cols>
  <sheetData>
    <row r="1" spans="1:9" x14ac:dyDescent="0.2">
      <c r="B1" s="1" t="s">
        <v>0</v>
      </c>
      <c r="C1" s="5" t="s">
        <v>19</v>
      </c>
      <c r="D1" s="5" t="s">
        <v>20</v>
      </c>
      <c r="H1" s="5" t="s">
        <v>19</v>
      </c>
      <c r="I1" s="5" t="s">
        <v>20</v>
      </c>
    </row>
    <row r="2" spans="1:9" x14ac:dyDescent="0.2">
      <c r="A2" s="14">
        <v>1</v>
      </c>
      <c r="B2" s="3" t="s">
        <v>1</v>
      </c>
      <c r="C2" s="7">
        <f>IF(A2&gt;0, H2,"")</f>
        <v>247693</v>
      </c>
      <c r="D2" s="7">
        <f>IF(B2&gt;0, I2,"")</f>
        <v>233102</v>
      </c>
      <c r="H2" s="7">
        <v>247693</v>
      </c>
      <c r="I2" s="7">
        <v>233102</v>
      </c>
    </row>
    <row r="3" spans="1:9" x14ac:dyDescent="0.2">
      <c r="B3" s="10" t="s">
        <v>18</v>
      </c>
      <c r="C3" s="7" t="s">
        <v>21</v>
      </c>
      <c r="D3" s="7" t="s">
        <v>26</v>
      </c>
      <c r="H3" s="7"/>
      <c r="I3" s="7"/>
    </row>
    <row r="4" spans="1:9" x14ac:dyDescent="0.2">
      <c r="B4" s="1"/>
      <c r="H4" s="7"/>
      <c r="I4" s="7"/>
    </row>
    <row r="5" spans="1:9" x14ac:dyDescent="0.2">
      <c r="A5" s="14">
        <v>0</v>
      </c>
      <c r="B5" s="3" t="s">
        <v>2</v>
      </c>
      <c r="C5" s="7" t="str">
        <f>IF(A5&gt;0, H5,"")</f>
        <v/>
      </c>
      <c r="D5" s="7" t="str">
        <f>IF(A5&gt;0, I5,"")</f>
        <v/>
      </c>
      <c r="H5" s="7">
        <v>12105</v>
      </c>
      <c r="I5" s="7">
        <v>15448</v>
      </c>
    </row>
    <row r="6" spans="1:9" x14ac:dyDescent="0.2">
      <c r="B6" s="10" t="s">
        <v>18</v>
      </c>
      <c r="C6" s="7" t="s">
        <v>22</v>
      </c>
      <c r="D6" s="7" t="s">
        <v>27</v>
      </c>
      <c r="H6" s="7"/>
      <c r="I6" s="7"/>
    </row>
    <row r="7" spans="1:9" x14ac:dyDescent="0.2">
      <c r="B7" s="3"/>
      <c r="H7" s="7"/>
      <c r="I7" s="7"/>
    </row>
    <row r="8" spans="1:9" x14ac:dyDescent="0.2">
      <c r="A8" s="14">
        <v>0</v>
      </c>
      <c r="B8" s="3" t="s">
        <v>3</v>
      </c>
      <c r="C8" s="7" t="str">
        <f>IF(A8&gt;0, H8,"")</f>
        <v/>
      </c>
      <c r="D8" s="7" t="str">
        <f>IF(A8&gt;0, I8,"")</f>
        <v/>
      </c>
      <c r="H8" s="7">
        <v>2681</v>
      </c>
      <c r="I8" s="7">
        <v>4468</v>
      </c>
    </row>
    <row r="9" spans="1:9" x14ac:dyDescent="0.2">
      <c r="B9" s="10" t="s">
        <v>18</v>
      </c>
      <c r="C9" s="2" t="s">
        <v>24</v>
      </c>
      <c r="D9" s="7" t="s">
        <v>28</v>
      </c>
      <c r="I9" s="7"/>
    </row>
    <row r="10" spans="1:9" x14ac:dyDescent="0.2">
      <c r="B10" s="3"/>
      <c r="H10" s="7"/>
      <c r="I10" s="7"/>
    </row>
    <row r="11" spans="1:9" x14ac:dyDescent="0.2">
      <c r="A11" s="14">
        <v>0</v>
      </c>
      <c r="B11" s="3" t="s">
        <v>4</v>
      </c>
      <c r="C11" s="7" t="str">
        <f>IF(A11&gt;0, H11,"")</f>
        <v/>
      </c>
      <c r="D11" s="7" t="str">
        <f>IF(A11&gt;0, I11,"")</f>
        <v/>
      </c>
      <c r="H11" s="7">
        <v>17985</v>
      </c>
      <c r="I11" s="7">
        <v>16086</v>
      </c>
    </row>
    <row r="12" spans="1:9" x14ac:dyDescent="0.2">
      <c r="B12" s="10" t="s">
        <v>18</v>
      </c>
      <c r="C12" s="7" t="s">
        <v>23</v>
      </c>
      <c r="D12" s="7" t="s">
        <v>29</v>
      </c>
      <c r="H12" s="7"/>
      <c r="I12" s="7"/>
    </row>
    <row r="13" spans="1:9" x14ac:dyDescent="0.2">
      <c r="B13" s="1"/>
      <c r="H13" s="7"/>
      <c r="I13" s="7"/>
    </row>
    <row r="14" spans="1:9" x14ac:dyDescent="0.2">
      <c r="A14" s="14">
        <v>0</v>
      </c>
      <c r="B14" s="3" t="s">
        <v>5</v>
      </c>
      <c r="C14" s="7" t="str">
        <f>IF(A14&gt;0, H14,"")</f>
        <v/>
      </c>
      <c r="D14" s="7" t="str">
        <f>IF(A14&gt;0, I14,"")</f>
        <v/>
      </c>
      <c r="H14" s="7">
        <v>28809</v>
      </c>
      <c r="I14" s="7">
        <v>28865</v>
      </c>
    </row>
    <row r="15" spans="1:9" x14ac:dyDescent="0.2">
      <c r="B15" s="10" t="s">
        <v>18</v>
      </c>
      <c r="C15" s="7" t="s">
        <v>25</v>
      </c>
      <c r="D15" s="7" t="s">
        <v>25</v>
      </c>
      <c r="H15" s="7"/>
      <c r="I15" s="7"/>
    </row>
    <row r="16" spans="1:9" x14ac:dyDescent="0.2">
      <c r="B16" s="3"/>
      <c r="H16" s="7"/>
      <c r="I16" s="7"/>
    </row>
    <row r="17" spans="1:9" x14ac:dyDescent="0.2">
      <c r="A17" s="14">
        <v>0</v>
      </c>
      <c r="B17" s="3" t="s">
        <v>6</v>
      </c>
      <c r="C17" s="7" t="str">
        <f>IF(A17&gt;0, H17,"")</f>
        <v/>
      </c>
      <c r="D17" s="7" t="str">
        <f>IF(A17&gt;0, I17,"")</f>
        <v/>
      </c>
      <c r="H17" s="7">
        <v>0</v>
      </c>
      <c r="I17" s="7">
        <v>0</v>
      </c>
    </row>
    <row r="18" spans="1:9" x14ac:dyDescent="0.2">
      <c r="A18" s="14">
        <v>0</v>
      </c>
      <c r="B18" s="3" t="s">
        <v>8</v>
      </c>
      <c r="C18" s="7" t="str">
        <f>IF(A18&gt;0, H18,"")</f>
        <v/>
      </c>
      <c r="D18" s="7" t="str">
        <f>IF(A18&gt;0, I18,"")</f>
        <v/>
      </c>
      <c r="H18" s="7">
        <v>5252</v>
      </c>
      <c r="I18" s="7">
        <v>5900</v>
      </c>
    </row>
    <row r="19" spans="1:9" x14ac:dyDescent="0.2">
      <c r="A19" s="14">
        <v>0</v>
      </c>
      <c r="B19" s="13" t="s">
        <v>35</v>
      </c>
      <c r="C19" s="7" t="str">
        <f>IF(A19&gt;0, H19,"")</f>
        <v/>
      </c>
      <c r="D19" s="11" t="str">
        <f>IF(A19&gt;0, I19,"")</f>
        <v/>
      </c>
      <c r="H19" s="7">
        <v>0</v>
      </c>
      <c r="I19" s="11" t="s">
        <v>30</v>
      </c>
    </row>
    <row r="20" spans="1:9" s="9" customFormat="1" x14ac:dyDescent="0.2">
      <c r="B20" s="6"/>
      <c r="C20" s="8">
        <f>SUM(C2:C18)</f>
        <v>247693</v>
      </c>
      <c r="D20" s="8">
        <f>SUM(D2:D18)</f>
        <v>233102</v>
      </c>
    </row>
    <row r="21" spans="1:9" hidden="1" x14ac:dyDescent="0.2">
      <c r="C21" s="7" t="b">
        <f>OR(C20&gt;D20,)</f>
        <v>1</v>
      </c>
      <c r="D21" s="7" t="b">
        <f>OR(D20&gt;C20,)</f>
        <v>0</v>
      </c>
    </row>
    <row r="22" spans="1:9" x14ac:dyDescent="0.2">
      <c r="C22" s="12" t="str">
        <f>IF(C21=FALSE, "Purchase", "Don’t Purchase")</f>
        <v>Don’t Purchase</v>
      </c>
      <c r="D22" s="12" t="str">
        <f>IF(D21=FALSE, "Purchase", "Don’t Purchase")</f>
        <v>Purchase</v>
      </c>
    </row>
    <row r="23" spans="1:9" x14ac:dyDescent="0.2">
      <c r="H23" s="2" t="s">
        <v>36</v>
      </c>
      <c r="I23" s="15" t="s">
        <v>37</v>
      </c>
    </row>
    <row r="24" spans="1:9" x14ac:dyDescent="0.2">
      <c r="B24" s="3" t="s">
        <v>7</v>
      </c>
      <c r="C24" s="7">
        <v>2047</v>
      </c>
      <c r="D24" s="7">
        <v>1846</v>
      </c>
    </row>
  </sheetData>
  <sheetProtection select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" sqref="H1:I1048576"/>
    </sheetView>
  </sheetViews>
  <sheetFormatPr defaultRowHeight="12.75" x14ac:dyDescent="0.2"/>
  <cols>
    <col min="1" max="1" width="2" style="2" bestFit="1" customWidth="1"/>
    <col min="2" max="2" width="47.5703125" style="2" bestFit="1" customWidth="1"/>
    <col min="3" max="3" width="21.42578125" style="7" bestFit="1" customWidth="1"/>
    <col min="4" max="4" width="19" style="7" bestFit="1" customWidth="1"/>
    <col min="5" max="7" width="9.140625" style="2"/>
    <col min="8" max="8" width="21.42578125" style="2" hidden="1" customWidth="1"/>
    <col min="9" max="9" width="19" style="2" hidden="1" customWidth="1"/>
    <col min="10" max="16384" width="9.140625" style="2"/>
  </cols>
  <sheetData>
    <row r="1" spans="1:9" x14ac:dyDescent="0.2">
      <c r="B1" s="1" t="s">
        <v>0</v>
      </c>
      <c r="C1" s="5" t="s">
        <v>19</v>
      </c>
      <c r="D1" s="5" t="s">
        <v>20</v>
      </c>
      <c r="H1" s="5" t="s">
        <v>19</v>
      </c>
      <c r="I1" s="5" t="s">
        <v>20</v>
      </c>
    </row>
    <row r="2" spans="1:9" x14ac:dyDescent="0.2">
      <c r="A2" s="14">
        <v>1</v>
      </c>
      <c r="B2" s="3" t="s">
        <v>9</v>
      </c>
      <c r="C2" s="7">
        <f>IF(A2&gt;0,H2,"")</f>
        <v>271259</v>
      </c>
      <c r="D2" s="7">
        <f>IF(A2&gt;0,I2,"")</f>
        <v>266586</v>
      </c>
      <c r="H2" s="7">
        <v>271259</v>
      </c>
      <c r="I2" s="7">
        <v>266586</v>
      </c>
    </row>
    <row r="3" spans="1:9" x14ac:dyDescent="0.2">
      <c r="B3" s="10" t="s">
        <v>18</v>
      </c>
      <c r="C3" s="7" t="s">
        <v>32</v>
      </c>
      <c r="D3" s="7" t="s">
        <v>31</v>
      </c>
      <c r="H3" s="7" t="s">
        <v>32</v>
      </c>
      <c r="I3" s="7" t="s">
        <v>31</v>
      </c>
    </row>
    <row r="4" spans="1:9" x14ac:dyDescent="0.2">
      <c r="B4" s="4"/>
      <c r="H4" s="7"/>
      <c r="I4" s="7"/>
    </row>
    <row r="5" spans="1:9" x14ac:dyDescent="0.2">
      <c r="A5" s="14">
        <v>0</v>
      </c>
      <c r="B5" s="3" t="s">
        <v>10</v>
      </c>
      <c r="C5" s="7" t="str">
        <f>IF(A5&gt;0,H5,"")</f>
        <v/>
      </c>
      <c r="D5" s="7" t="str">
        <f>IF(A5&gt;0,I5,"")</f>
        <v/>
      </c>
      <c r="H5" s="7">
        <v>12105</v>
      </c>
      <c r="I5" s="7">
        <v>15448</v>
      </c>
    </row>
    <row r="6" spans="1:9" ht="15.75" customHeight="1" x14ac:dyDescent="0.2">
      <c r="B6" s="10" t="s">
        <v>18</v>
      </c>
      <c r="C6" s="7" t="s">
        <v>33</v>
      </c>
      <c r="D6" s="7" t="s">
        <v>27</v>
      </c>
      <c r="H6" s="7" t="s">
        <v>33</v>
      </c>
      <c r="I6" s="7" t="s">
        <v>27</v>
      </c>
    </row>
    <row r="7" spans="1:9" ht="15.75" customHeight="1" x14ac:dyDescent="0.2">
      <c r="B7" s="3"/>
      <c r="H7" s="7"/>
      <c r="I7" s="7"/>
    </row>
    <row r="8" spans="1:9" x14ac:dyDescent="0.2">
      <c r="A8" s="14">
        <v>0</v>
      </c>
      <c r="B8" s="3" t="s">
        <v>11</v>
      </c>
      <c r="C8" s="7" t="str">
        <f>IF(A8&gt;0,H8,"")</f>
        <v/>
      </c>
      <c r="D8" s="7" t="str">
        <f>IF(A8&gt;0,I8,"")</f>
        <v/>
      </c>
      <c r="H8" s="7">
        <v>2645</v>
      </c>
      <c r="I8" s="7">
        <v>4468</v>
      </c>
    </row>
    <row r="9" spans="1:9" x14ac:dyDescent="0.2">
      <c r="B9" s="10" t="s">
        <v>18</v>
      </c>
      <c r="C9" s="7" t="s">
        <v>24</v>
      </c>
      <c r="D9" s="7" t="s">
        <v>28</v>
      </c>
      <c r="H9" s="7" t="s">
        <v>24</v>
      </c>
      <c r="I9" s="7" t="s">
        <v>28</v>
      </c>
    </row>
    <row r="10" spans="1:9" x14ac:dyDescent="0.2">
      <c r="B10" s="3"/>
      <c r="H10" s="7"/>
      <c r="I10" s="7"/>
    </row>
    <row r="11" spans="1:9" x14ac:dyDescent="0.2">
      <c r="A11" s="14">
        <v>0</v>
      </c>
      <c r="B11" s="3" t="s">
        <v>12</v>
      </c>
      <c r="C11" s="7" t="str">
        <f>IF(A11&gt;0,H11,"")</f>
        <v/>
      </c>
      <c r="D11" s="7" t="str">
        <f>IF(A11&gt;0,I11,"")</f>
        <v/>
      </c>
      <c r="H11" s="7">
        <v>17985</v>
      </c>
      <c r="I11" s="7">
        <v>16086</v>
      </c>
    </row>
    <row r="12" spans="1:9" x14ac:dyDescent="0.2">
      <c r="B12" s="10" t="s">
        <v>18</v>
      </c>
      <c r="C12" s="7" t="s">
        <v>34</v>
      </c>
      <c r="D12" s="7" t="s">
        <v>34</v>
      </c>
      <c r="H12" s="7" t="s">
        <v>34</v>
      </c>
      <c r="I12" s="7" t="s">
        <v>34</v>
      </c>
    </row>
    <row r="13" spans="1:9" x14ac:dyDescent="0.2">
      <c r="B13" s="3"/>
      <c r="H13" s="7"/>
      <c r="I13" s="7"/>
    </row>
    <row r="14" spans="1:9" x14ac:dyDescent="0.2">
      <c r="A14" s="14">
        <v>0</v>
      </c>
      <c r="B14" s="3" t="s">
        <v>13</v>
      </c>
      <c r="C14" s="7" t="str">
        <f>IF(A14&gt;0,H14,"")</f>
        <v/>
      </c>
      <c r="D14" s="7" t="str">
        <f>IF(A14&gt;0,I14,"")</f>
        <v/>
      </c>
      <c r="H14" s="7">
        <v>28809</v>
      </c>
      <c r="I14" s="7">
        <v>28865</v>
      </c>
    </row>
    <row r="15" spans="1:9" x14ac:dyDescent="0.2">
      <c r="B15" s="10" t="s">
        <v>18</v>
      </c>
      <c r="C15" s="7" t="s">
        <v>25</v>
      </c>
      <c r="D15" s="7" t="s">
        <v>25</v>
      </c>
      <c r="H15" s="7" t="s">
        <v>25</v>
      </c>
      <c r="I15" s="7" t="s">
        <v>25</v>
      </c>
    </row>
    <row r="16" spans="1:9" x14ac:dyDescent="0.2">
      <c r="B16" s="3"/>
      <c r="H16" s="7"/>
      <c r="I16" s="7"/>
    </row>
    <row r="17" spans="1:9" x14ac:dyDescent="0.2">
      <c r="A17" s="14">
        <v>0</v>
      </c>
      <c r="B17" s="3" t="s">
        <v>14</v>
      </c>
      <c r="C17" s="7" t="str">
        <f t="shared" ref="C17:C19" si="0">IF(A17&gt;0,H17,"")</f>
        <v/>
      </c>
      <c r="D17" s="7" t="str">
        <f>IF(A17&gt;0,I17,"")</f>
        <v/>
      </c>
      <c r="H17" s="7">
        <v>0</v>
      </c>
      <c r="I17" s="7">
        <v>0</v>
      </c>
    </row>
    <row r="18" spans="1:9" x14ac:dyDescent="0.2">
      <c r="A18" s="14">
        <v>0</v>
      </c>
      <c r="B18" s="3" t="s">
        <v>16</v>
      </c>
      <c r="C18" s="7" t="str">
        <f t="shared" si="0"/>
        <v/>
      </c>
      <c r="D18" s="7" t="str">
        <f>IF(A18&gt;0,I18,"")</f>
        <v/>
      </c>
      <c r="H18" s="7">
        <v>5252</v>
      </c>
      <c r="I18" s="7">
        <v>5900</v>
      </c>
    </row>
    <row r="19" spans="1:9" x14ac:dyDescent="0.2">
      <c r="A19" s="14">
        <v>0</v>
      </c>
      <c r="B19" s="3" t="s">
        <v>17</v>
      </c>
      <c r="C19" s="7" t="str">
        <f t="shared" si="0"/>
        <v/>
      </c>
      <c r="D19" s="7" t="str">
        <f>IF(A19&gt;0,I19,"")</f>
        <v/>
      </c>
    </row>
    <row r="20" spans="1:9" s="9" customFormat="1" x14ac:dyDescent="0.2">
      <c r="B20" s="6"/>
      <c r="C20" s="8">
        <f>SUM(C2:C19)</f>
        <v>271259</v>
      </c>
      <c r="D20" s="8">
        <f>SUM(D2:D19)</f>
        <v>266586</v>
      </c>
      <c r="H20" s="8"/>
      <c r="I20" s="8"/>
    </row>
    <row r="21" spans="1:9" hidden="1" x14ac:dyDescent="0.2">
      <c r="C21" s="7" t="b">
        <f>OR(,C20&gt;D20,)</f>
        <v>1</v>
      </c>
      <c r="D21" s="7" t="b">
        <f>OR(D20&gt;C20,)</f>
        <v>0</v>
      </c>
    </row>
    <row r="22" spans="1:9" x14ac:dyDescent="0.2">
      <c r="C22" s="12" t="str">
        <f>IF(C21=FALSE,"Purchase","Don’t Purchase")</f>
        <v>Don’t Purchase</v>
      </c>
      <c r="D22" s="12" t="str">
        <f>IF(D21=FALSE,"Purchase","Don’t Purchase")</f>
        <v>Purchase</v>
      </c>
    </row>
    <row r="23" spans="1:9" x14ac:dyDescent="0.2">
      <c r="C23" s="12"/>
      <c r="D23" s="12"/>
    </row>
    <row r="24" spans="1:9" x14ac:dyDescent="0.2">
      <c r="B24" s="3" t="s">
        <v>15</v>
      </c>
      <c r="C24" s="7">
        <v>2047</v>
      </c>
      <c r="D24" s="7">
        <v>1882</v>
      </c>
      <c r="H24" s="7">
        <v>2047</v>
      </c>
      <c r="I24" s="7">
        <v>1882</v>
      </c>
    </row>
    <row r="27" spans="1:9" x14ac:dyDescent="0.2">
      <c r="I27" s="2" t="s">
        <v>38</v>
      </c>
    </row>
  </sheetData>
  <sheetProtection select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1</vt:lpstr>
      <vt:lpstr>Lot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dcterms:created xsi:type="dcterms:W3CDTF">2020-04-10T22:05:59Z</dcterms:created>
  <dcterms:modified xsi:type="dcterms:W3CDTF">2021-04-14T23:58:27Z</dcterms:modified>
</cp:coreProperties>
</file>