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OCURE\Bid Archive\2200-2299\2231 Multi-Purpose Carrier\"/>
    </mc:Choice>
  </mc:AlternateContent>
  <bookViews>
    <workbookView xWindow="0" yWindow="0" windowWidth="28800" windowHeight="11400"/>
  </bookViews>
  <sheets>
    <sheet name="Multi-Purpose" sheetId="1" r:id="rId1"/>
    <sheet name="Dedicated Blower" sheetId="2" r:id="rId2"/>
  </sheets>
  <definedNames>
    <definedName name="Text49" localSheetId="0">'Multi-Purpose'!$C$4</definedName>
    <definedName name="Text83" localSheetId="0">'Multi-Purpose'!$C$5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N13" i="2" l="1"/>
  <c r="M13" i="2"/>
  <c r="L13" i="2"/>
  <c r="D8" i="1" l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E7" i="1"/>
  <c r="D7" i="1"/>
  <c r="F12" i="2"/>
  <c r="F13" i="2" s="1"/>
  <c r="E12" i="2"/>
  <c r="E13" i="2" s="1"/>
  <c r="D12" i="2"/>
  <c r="D13" i="2" s="1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E5" i="2"/>
  <c r="F5" i="2"/>
  <c r="D5" i="2"/>
  <c r="D20" i="1" l="1"/>
  <c r="E20" i="1"/>
  <c r="E21" i="1" l="1"/>
  <c r="E22" i="1" s="1"/>
  <c r="D21" i="1"/>
  <c r="D22" i="1" s="1"/>
  <c r="E14" i="2"/>
  <c r="E15" i="2" s="1"/>
  <c r="D14" i="2"/>
  <c r="D15" i="2" s="1"/>
  <c r="F14" i="2"/>
  <c r="F15" i="2" s="1"/>
</calcChain>
</file>

<file path=xl/sharedStrings.xml><?xml version="1.0" encoding="utf-8"?>
<sst xmlns="http://schemas.openxmlformats.org/spreadsheetml/2006/main" count="70" uniqueCount="36">
  <si>
    <t xml:space="preserve">4X4 Multi-Purpose Carrier- Includes 5000 TPH snow blower head, </t>
  </si>
  <si>
    <t xml:space="preserve">18-foot runway broom, and quick attach hitch system.  </t>
  </si>
  <si>
    <t>Carrier Year, Make &amp; Model Offered:     </t>
  </si>
  <si>
    <t xml:space="preserve">Blower Year, Make &amp; Model Offered:      </t>
  </si>
  <si>
    <t>Broom Year, Make &amp; Model Offered:     </t>
  </si>
  <si>
    <t>Paper Publications</t>
  </si>
  <si>
    <t>108.3.3.2</t>
  </si>
  <si>
    <t>Pneumatic Casters in lieu of Steel</t>
  </si>
  <si>
    <t>108.3.5.1</t>
  </si>
  <si>
    <t>Plastic/Poly Cutting Edge in lieu of Steel</t>
  </si>
  <si>
    <t>Spot Casting/Loading Chute</t>
  </si>
  <si>
    <t>20-Foot Runway Broom (In lieu of 18’ Broom)</t>
  </si>
  <si>
    <t>22-Foot Runway Broom (In lieu of 18’ Broom)</t>
  </si>
  <si>
    <t>109.3.12</t>
  </si>
  <si>
    <t xml:space="preserve">All Steel bristles in lieu of Steel/Poly, 18 Foot Broom (Upcharge Only) </t>
  </si>
  <si>
    <t>All Steel bristles in lieu of Steel/Poly, 20-Foot Broom (Upcharge Only)</t>
  </si>
  <si>
    <t>All Steel bristles in lieu of Steel/Poly, 22-Foot Broom (Upcharge Only)</t>
  </si>
  <si>
    <t>Forced Air Blower</t>
  </si>
  <si>
    <t>Training</t>
  </si>
  <si>
    <t>Diagnostic Software</t>
  </si>
  <si>
    <t>Carrier Year, Make &amp; Model Offered:      </t>
  </si>
  <si>
    <t>Blower Year, Make &amp; Model Offered:      </t>
  </si>
  <si>
    <t>4X4 Carrier Mounted Dedicated Blower- Includes 5,000 TPH snow blower head</t>
  </si>
  <si>
    <t>Oshkosh</t>
  </si>
  <si>
    <t>Craig Taylor Equipment</t>
  </si>
  <si>
    <t>MB Companies</t>
  </si>
  <si>
    <t>M-B 4</t>
  </si>
  <si>
    <t>MB Blower</t>
  </si>
  <si>
    <t>MB4</t>
  </si>
  <si>
    <t>MB 4600 Pivot Lift Broom</t>
  </si>
  <si>
    <t>Larue T95</t>
  </si>
  <si>
    <t>Larue R52H</t>
  </si>
  <si>
    <t>Larue FB18</t>
  </si>
  <si>
    <t>Oshkosh H2923B</t>
  </si>
  <si>
    <t>XF4618</t>
  </si>
  <si>
    <t>Radios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</si>
</sst>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44" fontId="2" fillId="0" borderId="0" xfId="1" applyFont="1" applyFill="1"/>
    <xf numFmtId="44" fontId="3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4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44" fontId="4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44" fontId="2" fillId="2" borderId="0" xfId="1" applyFont="1" applyFill="1" applyAlignment="1">
      <alignment horizontal="center"/>
    </xf>
    <xf numFmtId="44" fontId="3" fillId="2" borderId="0" xfId="1" applyFont="1" applyFill="1"/>
    <xf numFmtId="44" fontId="3" fillId="2" borderId="0" xfId="1" applyFont="1" applyFill="1" applyAlignment="1">
      <alignment horizontal="center"/>
    </xf>
    <xf numFmtId="44" fontId="3" fillId="2" borderId="0" xfId="1" applyFont="1" applyFill="1" applyAlignment="1">
      <alignment vertical="center"/>
    </xf>
    <xf numFmtId="44" fontId="4" fillId="2" borderId="1" xfId="1" applyFont="1" applyFill="1" applyBorder="1"/>
    <xf numFmtId="0" fontId="3" fillId="0" borderId="0" xfId="0" applyFont="1" applyFill="1" applyAlignment="1">
      <alignment wrapText="1"/>
    </xf>
    <xf numFmtId="44" fontId="3" fillId="0" borderId="0" xfId="1" applyFont="1" applyFill="1" applyAlignment="1">
      <alignment wrapText="1"/>
    </xf>
    <xf numFmtId="44" fontId="2" fillId="3" borderId="0" xfId="1" applyFont="1" applyFill="1" applyAlignment="1">
      <alignment horizontal="center"/>
    </xf>
    <xf numFmtId="44" fontId="3" fillId="3" borderId="0" xfId="1" applyFont="1" applyFill="1"/>
    <xf numFmtId="44" fontId="3" fillId="3" borderId="0" xfId="1" applyFont="1" applyFill="1" applyAlignment="1">
      <alignment wrapText="1"/>
    </xf>
    <xf numFmtId="44" fontId="3" fillId="3" borderId="0" xfId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4" fontId="3" fillId="3" borderId="0" xfId="1" applyFont="1" applyFill="1" applyAlignment="1">
      <alignment vertical="center"/>
    </xf>
    <xf numFmtId="44" fontId="4" fillId="3" borderId="1" xfId="1" applyFont="1" applyFill="1" applyBorder="1"/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28" sqref="C28"/>
    </sheetView>
  </sheetViews>
  <sheetFormatPr defaultRowHeight="14.25" x14ac:dyDescent="0.2"/>
  <cols>
    <col min="1" max="1" width="9.140625" style="5"/>
    <col min="2" max="2" width="9.5703125" style="5" bestFit="1" customWidth="1"/>
    <col min="3" max="3" width="67.140625" style="5" bestFit="1" customWidth="1"/>
    <col min="4" max="4" width="26.7109375" style="4" bestFit="1" customWidth="1"/>
    <col min="5" max="5" width="26.42578125" style="4" bestFit="1" customWidth="1"/>
    <col min="6" max="6" width="9.140625" style="4"/>
    <col min="7" max="7" width="9.140625" style="5"/>
    <col min="8" max="8" width="26.7109375" style="5" hidden="1" customWidth="1"/>
    <col min="9" max="9" width="26.42578125" style="5" hidden="1" customWidth="1"/>
    <col min="10" max="16384" width="9.140625" style="5"/>
  </cols>
  <sheetData>
    <row r="1" spans="1:9" s="2" customFormat="1" ht="28.5" customHeight="1" x14ac:dyDescent="0.25">
      <c r="D1" s="20" t="s">
        <v>24</v>
      </c>
      <c r="E1" s="20" t="s">
        <v>25</v>
      </c>
      <c r="F1" s="3"/>
      <c r="H1" s="20" t="s">
        <v>24</v>
      </c>
      <c r="I1" s="20" t="s">
        <v>25</v>
      </c>
    </row>
    <row r="2" spans="1:9" x14ac:dyDescent="0.2">
      <c r="A2" s="35">
        <v>1</v>
      </c>
      <c r="B2" s="8">
        <v>1</v>
      </c>
      <c r="C2" s="12" t="s">
        <v>0</v>
      </c>
      <c r="D2" s="21">
        <v>702450</v>
      </c>
      <c r="E2" s="21">
        <v>704085.75</v>
      </c>
      <c r="H2" s="21">
        <v>702450</v>
      </c>
      <c r="I2" s="21">
        <v>704085.75</v>
      </c>
    </row>
    <row r="3" spans="1:9" x14ac:dyDescent="0.2">
      <c r="C3" s="12" t="s">
        <v>1</v>
      </c>
      <c r="D3" s="21"/>
      <c r="E3" s="21"/>
      <c r="H3" s="21"/>
      <c r="I3" s="21"/>
    </row>
    <row r="4" spans="1:9" x14ac:dyDescent="0.2">
      <c r="C4" s="12" t="s">
        <v>2</v>
      </c>
      <c r="D4" s="22" t="s">
        <v>30</v>
      </c>
      <c r="E4" s="22" t="s">
        <v>28</v>
      </c>
      <c r="H4" s="22" t="s">
        <v>30</v>
      </c>
      <c r="I4" s="22" t="s">
        <v>28</v>
      </c>
    </row>
    <row r="5" spans="1:9" x14ac:dyDescent="0.2">
      <c r="C5" s="12" t="s">
        <v>3</v>
      </c>
      <c r="D5" s="22" t="s">
        <v>31</v>
      </c>
      <c r="E5" s="22" t="s">
        <v>27</v>
      </c>
      <c r="H5" s="22" t="s">
        <v>31</v>
      </c>
      <c r="I5" s="22" t="s">
        <v>27</v>
      </c>
    </row>
    <row r="6" spans="1:9" x14ac:dyDescent="0.2">
      <c r="C6" s="12" t="s">
        <v>4</v>
      </c>
      <c r="D6" s="22" t="s">
        <v>32</v>
      </c>
      <c r="E6" s="22" t="s">
        <v>29</v>
      </c>
      <c r="H6" s="22" t="s">
        <v>32</v>
      </c>
      <c r="I6" s="22" t="s">
        <v>29</v>
      </c>
    </row>
    <row r="7" spans="1:9" x14ac:dyDescent="0.2">
      <c r="A7" s="35">
        <v>0</v>
      </c>
      <c r="B7" s="8">
        <v>8</v>
      </c>
      <c r="C7" s="12" t="s">
        <v>5</v>
      </c>
      <c r="D7" s="23">
        <f>IF($A7&gt;0,H7,)</f>
        <v>0</v>
      </c>
      <c r="E7" s="23">
        <f>IF($A7&gt;0,I7,)</f>
        <v>0</v>
      </c>
      <c r="H7" s="23">
        <v>0</v>
      </c>
      <c r="I7" s="21">
        <v>0</v>
      </c>
    </row>
    <row r="8" spans="1:9" x14ac:dyDescent="0.2">
      <c r="A8" s="35">
        <v>0</v>
      </c>
      <c r="B8" s="8" t="s">
        <v>6</v>
      </c>
      <c r="C8" s="12" t="s">
        <v>7</v>
      </c>
      <c r="D8" s="23">
        <f t="shared" ref="D8:D19" si="0">IF($A8&gt;0,H8,)</f>
        <v>0</v>
      </c>
      <c r="E8" s="23">
        <f t="shared" ref="E8:E19" si="1">IF($A8&gt;0,I8,)</f>
        <v>0</v>
      </c>
      <c r="H8" s="21">
        <v>0</v>
      </c>
      <c r="I8" s="21">
        <v>0</v>
      </c>
    </row>
    <row r="9" spans="1:9" x14ac:dyDescent="0.2">
      <c r="A9" s="35">
        <v>0</v>
      </c>
      <c r="B9" s="8" t="s">
        <v>8</v>
      </c>
      <c r="C9" s="12" t="s">
        <v>9</v>
      </c>
      <c r="D9" s="23">
        <f t="shared" si="0"/>
        <v>0</v>
      </c>
      <c r="E9" s="23">
        <f t="shared" si="1"/>
        <v>0</v>
      </c>
      <c r="H9" s="21">
        <v>0</v>
      </c>
      <c r="I9" s="21">
        <v>0</v>
      </c>
    </row>
    <row r="10" spans="1:9" x14ac:dyDescent="0.2">
      <c r="A10" s="35">
        <v>0</v>
      </c>
      <c r="B10" s="8">
        <v>108.4</v>
      </c>
      <c r="C10" s="12" t="s">
        <v>10</v>
      </c>
      <c r="D10" s="23">
        <f t="shared" si="0"/>
        <v>0</v>
      </c>
      <c r="E10" s="23">
        <f t="shared" si="1"/>
        <v>0</v>
      </c>
      <c r="H10" s="21">
        <v>10400</v>
      </c>
      <c r="I10" s="21">
        <v>13892.5</v>
      </c>
    </row>
    <row r="11" spans="1:9" x14ac:dyDescent="0.2">
      <c r="A11" s="35">
        <v>0</v>
      </c>
      <c r="B11" s="8">
        <v>109</v>
      </c>
      <c r="C11" s="12" t="s">
        <v>11</v>
      </c>
      <c r="D11" s="23">
        <f t="shared" si="0"/>
        <v>0</v>
      </c>
      <c r="E11" s="23">
        <f t="shared" si="1"/>
        <v>0</v>
      </c>
      <c r="H11" s="21">
        <v>0</v>
      </c>
      <c r="I11" s="21">
        <v>4113.75</v>
      </c>
    </row>
    <row r="12" spans="1:9" x14ac:dyDescent="0.2">
      <c r="A12" s="35">
        <v>0</v>
      </c>
      <c r="B12" s="8">
        <v>109</v>
      </c>
      <c r="C12" s="12" t="s">
        <v>12</v>
      </c>
      <c r="D12" s="23">
        <f t="shared" si="0"/>
        <v>0</v>
      </c>
      <c r="E12" s="23">
        <f t="shared" si="1"/>
        <v>0</v>
      </c>
      <c r="H12" s="21">
        <v>0</v>
      </c>
      <c r="I12" s="21">
        <v>8416.25</v>
      </c>
    </row>
    <row r="13" spans="1:9" x14ac:dyDescent="0.2">
      <c r="A13" s="35">
        <v>0</v>
      </c>
      <c r="B13" s="8" t="s">
        <v>13</v>
      </c>
      <c r="C13" s="12" t="s">
        <v>14</v>
      </c>
      <c r="D13" s="23">
        <f t="shared" si="0"/>
        <v>0</v>
      </c>
      <c r="E13" s="23">
        <f t="shared" si="1"/>
        <v>0</v>
      </c>
      <c r="H13" s="21">
        <v>0</v>
      </c>
      <c r="I13" s="21">
        <v>0</v>
      </c>
    </row>
    <row r="14" spans="1:9" x14ac:dyDescent="0.2">
      <c r="A14" s="35">
        <v>0</v>
      </c>
      <c r="B14" s="8" t="s">
        <v>13</v>
      </c>
      <c r="C14" s="12" t="s">
        <v>15</v>
      </c>
      <c r="D14" s="23">
        <f t="shared" si="0"/>
        <v>0</v>
      </c>
      <c r="E14" s="23">
        <f t="shared" si="1"/>
        <v>0</v>
      </c>
      <c r="H14" s="21">
        <v>0</v>
      </c>
      <c r="I14" s="21">
        <v>0</v>
      </c>
    </row>
    <row r="15" spans="1:9" x14ac:dyDescent="0.2">
      <c r="A15" s="35">
        <v>0</v>
      </c>
      <c r="B15" s="8" t="s">
        <v>13</v>
      </c>
      <c r="C15" s="12" t="s">
        <v>16</v>
      </c>
      <c r="D15" s="23">
        <f t="shared" si="0"/>
        <v>0</v>
      </c>
      <c r="E15" s="23">
        <f t="shared" si="1"/>
        <v>0</v>
      </c>
      <c r="H15" s="21">
        <v>0</v>
      </c>
      <c r="I15" s="21">
        <v>0</v>
      </c>
    </row>
    <row r="16" spans="1:9" x14ac:dyDescent="0.2">
      <c r="A16" s="35">
        <v>0</v>
      </c>
      <c r="B16" s="8">
        <v>110</v>
      </c>
      <c r="C16" s="12" t="s">
        <v>17</v>
      </c>
      <c r="D16" s="23">
        <f t="shared" si="0"/>
        <v>0</v>
      </c>
      <c r="E16" s="23">
        <f t="shared" si="1"/>
        <v>0</v>
      </c>
      <c r="H16" s="23">
        <v>1000</v>
      </c>
      <c r="I16" s="21">
        <v>16668.310000000001</v>
      </c>
    </row>
    <row r="17" spans="1:9" x14ac:dyDescent="0.2">
      <c r="A17" s="35">
        <v>0</v>
      </c>
      <c r="B17" s="8">
        <v>112</v>
      </c>
      <c r="C17" s="12" t="s">
        <v>18</v>
      </c>
      <c r="D17" s="23">
        <f t="shared" si="0"/>
        <v>0</v>
      </c>
      <c r="E17" s="23">
        <f t="shared" si="1"/>
        <v>0</v>
      </c>
      <c r="H17" s="21">
        <v>1500</v>
      </c>
      <c r="I17" s="23">
        <v>2500</v>
      </c>
    </row>
    <row r="18" spans="1:9" x14ac:dyDescent="0.2">
      <c r="A18" s="35">
        <v>0</v>
      </c>
      <c r="B18" s="8">
        <v>113.9</v>
      </c>
      <c r="C18" s="12" t="s">
        <v>19</v>
      </c>
      <c r="D18" s="23">
        <f t="shared" si="0"/>
        <v>0</v>
      </c>
      <c r="E18" s="23">
        <f t="shared" si="1"/>
        <v>0</v>
      </c>
      <c r="H18" s="23">
        <v>1200</v>
      </c>
      <c r="I18" s="21">
        <v>6372.22</v>
      </c>
    </row>
    <row r="19" spans="1:9" s="17" customFormat="1" ht="15" x14ac:dyDescent="0.25">
      <c r="A19" s="37">
        <v>0</v>
      </c>
      <c r="B19" s="18">
        <v>113.8</v>
      </c>
      <c r="C19" s="12" t="s">
        <v>35</v>
      </c>
      <c r="D19" s="23">
        <f t="shared" si="0"/>
        <v>0</v>
      </c>
      <c r="E19" s="23">
        <f t="shared" si="1"/>
        <v>0</v>
      </c>
      <c r="F19" s="16"/>
      <c r="G19" s="16"/>
      <c r="H19" s="4">
        <v>3600</v>
      </c>
      <c r="I19" s="4">
        <v>7043.75</v>
      </c>
    </row>
    <row r="20" spans="1:9" ht="15.75" thickBot="1" x14ac:dyDescent="0.3">
      <c r="B20" s="18"/>
      <c r="C20" s="15"/>
      <c r="D20" s="24">
        <f>SUM(D2:D19)</f>
        <v>702450</v>
      </c>
      <c r="E20" s="24">
        <f>SUM(E2:E19)</f>
        <v>704085.75</v>
      </c>
    </row>
    <row r="21" spans="1:9" ht="15" hidden="1" x14ac:dyDescent="0.2">
      <c r="B21" s="12"/>
      <c r="C21" s="19"/>
      <c r="D21" s="9" t="b">
        <f>OR(D20&gt;E20,)</f>
        <v>0</v>
      </c>
      <c r="E21" s="9" t="b">
        <f>OR(E20&gt;D20,)</f>
        <v>1</v>
      </c>
    </row>
    <row r="22" spans="1:9" x14ac:dyDescent="0.2">
      <c r="D22" s="9" t="str">
        <f>IF(D21=FALSE,"Purchase","Don't Purchase")</f>
        <v>Purchase</v>
      </c>
      <c r="E22" s="9" t="str">
        <f>IF(E21=FALSE,"Purchase","Don't Purchase")</f>
        <v>Don't Purchase</v>
      </c>
    </row>
  </sheetData>
  <sheetProtection select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C16" sqref="C16"/>
    </sheetView>
  </sheetViews>
  <sheetFormatPr defaultRowHeight="14.25" x14ac:dyDescent="0.2"/>
  <cols>
    <col min="1" max="1" width="9.140625" style="5"/>
    <col min="2" max="2" width="17.85546875" style="11" customWidth="1"/>
    <col min="3" max="3" width="38.7109375" style="5" customWidth="1"/>
    <col min="4" max="4" width="26.7109375" style="4" bestFit="1" customWidth="1"/>
    <col min="5" max="5" width="18" style="4" bestFit="1" customWidth="1"/>
    <col min="6" max="6" width="17.7109375" style="4" bestFit="1" customWidth="1"/>
    <col min="7" max="7" width="9.140625" style="4"/>
    <col min="8" max="9" width="9.140625" style="5"/>
    <col min="10" max="11" width="9.140625" style="5" customWidth="1"/>
    <col min="12" max="12" width="26.7109375" style="4" hidden="1" customWidth="1"/>
    <col min="13" max="13" width="18" style="4" hidden="1" customWidth="1"/>
    <col min="14" max="14" width="17.7109375" style="4" hidden="1" customWidth="1"/>
    <col min="15" max="23" width="9.140625" style="5" customWidth="1"/>
    <col min="24" max="24" width="47.5703125" style="5" customWidth="1"/>
    <col min="25" max="25" width="18.7109375" style="5" customWidth="1"/>
    <col min="26" max="16384" width="9.140625" style="5"/>
  </cols>
  <sheetData>
    <row r="1" spans="1:14" s="2" customFormat="1" ht="15" x14ac:dyDescent="0.25">
      <c r="B1" s="1"/>
      <c r="D1" s="27" t="s">
        <v>24</v>
      </c>
      <c r="E1" s="27" t="s">
        <v>25</v>
      </c>
      <c r="F1" s="27" t="s">
        <v>23</v>
      </c>
      <c r="G1" s="3"/>
      <c r="L1" s="27" t="s">
        <v>24</v>
      </c>
      <c r="M1" s="27" t="s">
        <v>25</v>
      </c>
      <c r="N1" s="27" t="s">
        <v>23</v>
      </c>
    </row>
    <row r="2" spans="1:14" s="25" customFormat="1" ht="28.5" x14ac:dyDescent="0.2">
      <c r="A2" s="36">
        <v>1</v>
      </c>
      <c r="B2" s="6"/>
      <c r="C2" s="25" t="s">
        <v>22</v>
      </c>
      <c r="D2" s="29">
        <v>587840</v>
      </c>
      <c r="E2" s="29">
        <v>618939.30000000005</v>
      </c>
      <c r="F2" s="29">
        <v>602030</v>
      </c>
      <c r="G2" s="26"/>
      <c r="L2" s="29">
        <v>587840</v>
      </c>
      <c r="M2" s="29">
        <v>618939.30000000005</v>
      </c>
      <c r="N2" s="29">
        <v>602030</v>
      </c>
    </row>
    <row r="3" spans="1:14" s="10" customFormat="1" x14ac:dyDescent="0.2">
      <c r="B3" s="7"/>
      <c r="C3" s="8" t="s">
        <v>20</v>
      </c>
      <c r="D3" s="30" t="s">
        <v>30</v>
      </c>
      <c r="E3" s="30" t="s">
        <v>26</v>
      </c>
      <c r="F3" s="31" t="s">
        <v>33</v>
      </c>
      <c r="G3" s="9"/>
      <c r="L3" s="30" t="s">
        <v>30</v>
      </c>
      <c r="M3" s="30" t="s">
        <v>26</v>
      </c>
      <c r="N3" s="31" t="s">
        <v>33</v>
      </c>
    </row>
    <row r="4" spans="1:14" x14ac:dyDescent="0.2">
      <c r="C4" s="12" t="s">
        <v>21</v>
      </c>
      <c r="D4" s="30" t="s">
        <v>31</v>
      </c>
      <c r="E4" s="30" t="s">
        <v>27</v>
      </c>
      <c r="F4" s="32" t="s">
        <v>34</v>
      </c>
      <c r="L4" s="30" t="s">
        <v>31</v>
      </c>
      <c r="M4" s="30" t="s">
        <v>27</v>
      </c>
      <c r="N4" s="32" t="s">
        <v>34</v>
      </c>
    </row>
    <row r="5" spans="1:14" x14ac:dyDescent="0.2">
      <c r="A5" s="35">
        <v>1</v>
      </c>
      <c r="B5" s="6">
        <v>8</v>
      </c>
      <c r="C5" s="5" t="s">
        <v>5</v>
      </c>
      <c r="D5" s="33">
        <f>IF($A5&gt;0,L5,"")</f>
        <v>0</v>
      </c>
      <c r="E5" s="33">
        <f t="shared" ref="E5:F5" si="0">IF($A5&gt;0,M5,"")</f>
        <v>0</v>
      </c>
      <c r="F5" s="33">
        <f t="shared" si="0"/>
        <v>0</v>
      </c>
      <c r="L5" s="33">
        <v>0</v>
      </c>
      <c r="M5" s="28">
        <v>0</v>
      </c>
      <c r="N5" s="28">
        <v>0</v>
      </c>
    </row>
    <row r="6" spans="1:14" x14ac:dyDescent="0.2">
      <c r="A6" s="35">
        <v>1</v>
      </c>
      <c r="B6" s="6" t="s">
        <v>6</v>
      </c>
      <c r="C6" s="12" t="s">
        <v>7</v>
      </c>
      <c r="D6" s="33">
        <f t="shared" ref="D6:D12" si="1">IF($A6&gt;0,L6,"")</f>
        <v>0</v>
      </c>
      <c r="E6" s="33">
        <f t="shared" ref="E6:E12" si="2">IF($A6&gt;0,M6,"")</f>
        <v>0</v>
      </c>
      <c r="F6" s="33">
        <f t="shared" ref="F6:F12" si="3">IF($A6&gt;0,N6,"")</f>
        <v>0</v>
      </c>
      <c r="L6" s="28">
        <v>0</v>
      </c>
      <c r="M6" s="28">
        <v>0</v>
      </c>
      <c r="N6" s="28">
        <v>0</v>
      </c>
    </row>
    <row r="7" spans="1:14" x14ac:dyDescent="0.2">
      <c r="A7" s="35">
        <v>1</v>
      </c>
      <c r="B7" s="6" t="s">
        <v>8</v>
      </c>
      <c r="C7" s="12" t="s">
        <v>9</v>
      </c>
      <c r="D7" s="33">
        <f t="shared" si="1"/>
        <v>0</v>
      </c>
      <c r="E7" s="33">
        <f t="shared" si="2"/>
        <v>0</v>
      </c>
      <c r="F7" s="33">
        <f t="shared" si="3"/>
        <v>2491</v>
      </c>
      <c r="L7" s="28">
        <v>0</v>
      </c>
      <c r="M7" s="28">
        <v>0</v>
      </c>
      <c r="N7" s="28">
        <v>2491</v>
      </c>
    </row>
    <row r="8" spans="1:14" x14ac:dyDescent="0.2">
      <c r="A8" s="35">
        <v>1</v>
      </c>
      <c r="B8" s="6">
        <v>108.4</v>
      </c>
      <c r="C8" s="12" t="s">
        <v>10</v>
      </c>
      <c r="D8" s="33">
        <f t="shared" si="1"/>
        <v>10400</v>
      </c>
      <c r="E8" s="33">
        <f t="shared" si="2"/>
        <v>13892.5</v>
      </c>
      <c r="F8" s="33">
        <f t="shared" si="3"/>
        <v>24293</v>
      </c>
      <c r="L8" s="28">
        <v>10400</v>
      </c>
      <c r="M8" s="28">
        <v>13892.5</v>
      </c>
      <c r="N8" s="28">
        <v>24293</v>
      </c>
    </row>
    <row r="9" spans="1:14" x14ac:dyDescent="0.2">
      <c r="A9" s="35">
        <v>1</v>
      </c>
      <c r="B9" s="6">
        <v>109</v>
      </c>
      <c r="C9" s="12" t="s">
        <v>17</v>
      </c>
      <c r="D9" s="33">
        <f t="shared" si="1"/>
        <v>5000</v>
      </c>
      <c r="E9" s="33">
        <f t="shared" si="2"/>
        <v>16668.310000000001</v>
      </c>
      <c r="F9" s="33">
        <f t="shared" si="3"/>
        <v>0</v>
      </c>
      <c r="L9" s="33">
        <v>5000</v>
      </c>
      <c r="M9" s="33">
        <v>16668.310000000001</v>
      </c>
      <c r="N9" s="28"/>
    </row>
    <row r="10" spans="1:14" x14ac:dyDescent="0.2">
      <c r="A10" s="35">
        <v>1</v>
      </c>
      <c r="B10" s="6">
        <v>110</v>
      </c>
      <c r="C10" s="12" t="s">
        <v>18</v>
      </c>
      <c r="D10" s="33">
        <f t="shared" si="1"/>
        <v>1500</v>
      </c>
      <c r="E10" s="33">
        <f t="shared" si="2"/>
        <v>2500</v>
      </c>
      <c r="F10" s="33">
        <f t="shared" si="3"/>
        <v>1600</v>
      </c>
      <c r="L10" s="28">
        <v>1500</v>
      </c>
      <c r="M10" s="28">
        <v>2500</v>
      </c>
      <c r="N10" s="28">
        <v>1600</v>
      </c>
    </row>
    <row r="11" spans="1:14" x14ac:dyDescent="0.2">
      <c r="A11" s="35">
        <v>1</v>
      </c>
      <c r="B11" s="11">
        <v>111.7</v>
      </c>
      <c r="C11" s="5" t="s">
        <v>19</v>
      </c>
      <c r="D11" s="33">
        <f t="shared" si="1"/>
        <v>1200</v>
      </c>
      <c r="E11" s="33">
        <f t="shared" si="2"/>
        <v>6372.22</v>
      </c>
      <c r="F11" s="33">
        <f t="shared" si="3"/>
        <v>7165</v>
      </c>
      <c r="L11" s="28">
        <v>1200</v>
      </c>
      <c r="M11" s="28">
        <v>6372.22</v>
      </c>
      <c r="N11" s="28">
        <v>7165</v>
      </c>
    </row>
    <row r="12" spans="1:14" x14ac:dyDescent="0.2">
      <c r="A12" s="35">
        <v>0</v>
      </c>
      <c r="B12" s="11">
        <v>113.8</v>
      </c>
      <c r="C12" s="5" t="s">
        <v>35</v>
      </c>
      <c r="D12" s="33" t="str">
        <f t="shared" si="1"/>
        <v/>
      </c>
      <c r="E12" s="33" t="str">
        <f t="shared" si="2"/>
        <v/>
      </c>
      <c r="F12" s="33" t="str">
        <f t="shared" si="3"/>
        <v/>
      </c>
      <c r="L12" s="28">
        <v>3600</v>
      </c>
      <c r="M12" s="28">
        <v>7043.75</v>
      </c>
      <c r="N12" s="28">
        <v>6083</v>
      </c>
    </row>
    <row r="13" spans="1:14" s="17" customFormat="1" ht="15.75" thickBot="1" x14ac:dyDescent="0.3">
      <c r="B13" s="14"/>
      <c r="C13" s="15"/>
      <c r="D13" s="34">
        <f>SUM(D2:D12)</f>
        <v>605940</v>
      </c>
      <c r="E13" s="34">
        <f t="shared" ref="E13:F13" si="4">SUM(E2:E12)</f>
        <v>658372.33000000007</v>
      </c>
      <c r="F13" s="34">
        <f t="shared" si="4"/>
        <v>637579</v>
      </c>
      <c r="G13" s="16"/>
      <c r="L13" s="34">
        <f>SUM(L2:L12)</f>
        <v>609540</v>
      </c>
      <c r="M13" s="34">
        <f>SUM(M2:M12)</f>
        <v>665416.08000000007</v>
      </c>
      <c r="N13" s="34">
        <f>SUM(N2:N12)</f>
        <v>643662</v>
      </c>
    </row>
    <row r="14" spans="1:14" ht="15" hidden="1" x14ac:dyDescent="0.2">
      <c r="B14" s="13"/>
      <c r="D14" s="9" t="b">
        <f>OR(D13&gt;E13,D13&gt;F13,)</f>
        <v>0</v>
      </c>
      <c r="E14" s="9" t="b">
        <f>OR(E13&gt;F13,E13&gt;D13,)</f>
        <v>1</v>
      </c>
      <c r="F14" s="9" t="b">
        <f>OR(F13&gt;D13,F13&gt;E13,)</f>
        <v>1</v>
      </c>
      <c r="L14" s="9"/>
      <c r="M14" s="9"/>
      <c r="N14" s="9"/>
    </row>
    <row r="15" spans="1:14" ht="15" x14ac:dyDescent="0.2">
      <c r="B15" s="13"/>
      <c r="D15" s="9" t="str">
        <f>IF(D14=FALSE,"Purchase","Don't Purchase")</f>
        <v>Purchase</v>
      </c>
      <c r="E15" s="9" t="str">
        <f t="shared" ref="E15:F15" si="5">IF(E14=FALSE,"Purchase","Don't Purchase")</f>
        <v>Don't Purchase</v>
      </c>
      <c r="F15" s="9" t="str">
        <f t="shared" si="5"/>
        <v>Don't Purchase</v>
      </c>
    </row>
    <row r="16" spans="1:14" x14ac:dyDescent="0.2">
      <c r="B16" s="6"/>
      <c r="C16" s="6"/>
      <c r="L16" s="4">
        <v>3600</v>
      </c>
      <c r="M16" s="4">
        <v>7043.75</v>
      </c>
      <c r="N16" s="4">
        <v>6083</v>
      </c>
    </row>
    <row r="17" spans="2:2" ht="15" x14ac:dyDescent="0.2">
      <c r="B17" s="13"/>
    </row>
    <row r="18" spans="2:2" x14ac:dyDescent="0.2">
      <c r="B18" s="6"/>
    </row>
    <row r="19" spans="2:2" x14ac:dyDescent="0.2">
      <c r="B19" s="6"/>
    </row>
    <row r="20" spans="2:2" x14ac:dyDescent="0.2">
      <c r="B20" s="6"/>
    </row>
    <row r="21" spans="2:2" x14ac:dyDescent="0.2">
      <c r="B21" s="6"/>
    </row>
    <row r="22" spans="2:2" x14ac:dyDescent="0.2">
      <c r="B22" s="6"/>
    </row>
    <row r="23" spans="2:2" x14ac:dyDescent="0.2">
      <c r="B23" s="6"/>
    </row>
    <row r="24" spans="2:2" x14ac:dyDescent="0.2">
      <c r="B24" s="6"/>
    </row>
    <row r="25" spans="2:2" x14ac:dyDescent="0.2">
      <c r="B25" s="6"/>
    </row>
    <row r="26" spans="2:2" x14ac:dyDescent="0.2">
      <c r="B26" s="6"/>
    </row>
    <row r="27" spans="2:2" x14ac:dyDescent="0.2">
      <c r="B27" s="6"/>
    </row>
    <row r="28" spans="2:2" x14ac:dyDescent="0.2">
      <c r="B28" s="6"/>
    </row>
    <row r="29" spans="2:2" x14ac:dyDescent="0.2">
      <c r="B29" s="6"/>
    </row>
    <row r="30" spans="2:2" x14ac:dyDescent="0.2">
      <c r="B30" s="6"/>
    </row>
    <row r="31" spans="2:2" x14ac:dyDescent="0.2">
      <c r="B31" s="6"/>
    </row>
    <row r="32" spans="2:2" x14ac:dyDescent="0.2">
      <c r="B32" s="6"/>
    </row>
    <row r="33" spans="2:2" x14ac:dyDescent="0.2">
      <c r="B33" s="6"/>
    </row>
  </sheetData>
  <sheetProtection selectLockedCell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Multi-Purpose</vt:lpstr>
      <vt:lpstr>Dedicated Blower</vt:lpstr>
      <vt:lpstr>'Multi-Purpose'!Text49</vt:lpstr>
      <vt:lpstr>'Multi-Purpose'!Text83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dcterms:created xsi:type="dcterms:W3CDTF">2020-04-09T19:30:34Z</dcterms:created>
  <dcterms:modified xsi:type="dcterms:W3CDTF">2020-09-22T17:02:48Z</dcterms:modified>
</cp:coreProperties>
</file>